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P:\DataSubmissionManual\2023\"/>
    </mc:Choice>
  </mc:AlternateContent>
  <xr:revisionPtr revIDLastSave="0" documentId="8_{E7AFD25A-3E16-4788-8955-CE230542E168}" xr6:coauthVersionLast="47" xr6:coauthVersionMax="47" xr10:uidLastSave="{00000000-0000-0000-0000-000000000000}"/>
  <bookViews>
    <workbookView xWindow="28680" yWindow="-4095" windowWidth="29040" windowHeight="15840" activeTab="1" xr2:uid="{7396DFAD-7E9D-45F8-B300-7BD0224FD5AA}"/>
  </bookViews>
  <sheets>
    <sheet name="AgeGender Factors_3-Tier" sheetId="2" r:id="rId1"/>
    <sheet name="AgeGender Factors_4-Tier" sheetId="1" r:id="rId2"/>
  </sheets>
  <externalReferences>
    <externalReference r:id="rId3"/>
    <externalReference r:id="rId4"/>
  </externalReferences>
  <definedNames>
    <definedName name="AGESEX1" localSheetId="0">'AgeGender Factors_3-Tier'!$B$6:$M$8</definedName>
    <definedName name="AGESEX1" localSheetId="1">'AgeGender Factors_4-Tier'!$B$1:$M$8</definedName>
    <definedName name="AGESEX10">[1]AgesexTrad!#REF!</definedName>
    <definedName name="AGESEX2" localSheetId="0">'AgeGender Factors_3-Tier'!$B$9:$M$46</definedName>
    <definedName name="AGESEX2" localSheetId="1">'AgeGender Factors_4-Tier'!$B$9:$M$57</definedName>
    <definedName name="AGESEX3" localSheetId="0">'AgeGender Factors_3-Tier'!#REF!</definedName>
    <definedName name="AGESEX3" localSheetId="1">'AgeGender Factors_4-Tier'!#REF!</definedName>
    <definedName name="AGESEX3">'[2]AgeGenderFactors_FEHB-HMO-2017'!#REF!</definedName>
    <definedName name="AGESEX4" localSheetId="0">'AgeGender Factors_3-Tier'!$B$54:$L$54</definedName>
    <definedName name="AGESEX4" localSheetId="1">'AgeGender Factors_4-Tier'!$B$65:$L$65</definedName>
    <definedName name="AGESEX5" localSheetId="0">'AgeGender Factors_3-Tier'!#REF!</definedName>
    <definedName name="AGESEX5" localSheetId="1">'AgeGender Factors_4-Tier'!#REF!</definedName>
    <definedName name="AGESEX5">'[2]AgeGenderFactors_FEHB-HMO-2017'!#REF!</definedName>
    <definedName name="AGESEX6" localSheetId="0">'AgeGender Factors_3-Tier'!#REF!</definedName>
    <definedName name="AGESEX6" localSheetId="1">'AgeGender Factors_4-Tier'!#REF!</definedName>
    <definedName name="AGESEX6">'[2]AgeGenderFactors_FEHB-HMO-2017'!#REF!</definedName>
    <definedName name="AGESEX9">[1]AgesexTrad!#REF!</definedName>
    <definedName name="BEGINCR">[1]INPUTS!$D$3</definedName>
    <definedName name="CENSUS">[1]CENSUSINFO!$A$1:$B$1000</definedName>
    <definedName name="CMMCF">[1]INPUTS!$B$21</definedName>
    <definedName name="CMMTR">[1]INPUTS!$E$21</definedName>
    <definedName name="CURBADJ">[1]PAGE1!$Q$6</definedName>
    <definedName name="DATETITLE">[1]PAGE1!$H$2</definedName>
    <definedName name="HMOCF">[1]INPUTS!$B$22</definedName>
    <definedName name="HMOMF">[1]INPUTS!#REF!</definedName>
    <definedName name="HMOMH">[1]INPUTS!#REF!</definedName>
    <definedName name="HMOMI">[1]INPUTS!#REF!</definedName>
    <definedName name="HMOMS">[1]INPUTS!#REF!</definedName>
    <definedName name="HMOPF">[1]INPUTS!#REF!</definedName>
    <definedName name="HMOPH">[1]INPUTS!#REF!</definedName>
    <definedName name="HMOPI">[1]INPUTS!#REF!</definedName>
    <definedName name="HMOPS">[1]INPUTS!#REF!</definedName>
    <definedName name="HMOTR">[1]INPUTS!$E$22</definedName>
    <definedName name="MCAF">[1]PAGE1!$S$2</definedName>
    <definedName name="MCAF2">[1]PAGE1!$S$3</definedName>
    <definedName name="MHE">[1]INPUTS!#REF!</definedName>
    <definedName name="MHT">[1]INPUTS!#REF!</definedName>
    <definedName name="MN">[1]INPUTS!$G$29</definedName>
    <definedName name="MNE">[1]INPUTS!$E$29</definedName>
    <definedName name="MNT">[1]INPUTS!$D$29</definedName>
    <definedName name="MPE">[1]INPUTS!#REF!</definedName>
    <definedName name="MPT">[1]INPUTS!#REF!</definedName>
    <definedName name="MS">[1]INPUTS!$G$32</definedName>
    <definedName name="MST">[1]INPUTS!$D$32</definedName>
    <definedName name="MTE">[1]INPUTS!$E$36</definedName>
    <definedName name="MTT">[1]INPUTS!$D$36</definedName>
    <definedName name="PAGE2" localSheetId="0">'AgeGender Factors_3-Tier'!$B$56:$M$56</definedName>
    <definedName name="PAGE2" localSheetId="1">'AgeGender Factors_4-Tier'!$B$67:$M$67</definedName>
    <definedName name="PHE">[1]INPUTS!#REF!</definedName>
    <definedName name="PHT">[1]INPUTS!#REF!</definedName>
    <definedName name="PN">[1]INPUTS!#REF!</definedName>
    <definedName name="PNC">[1]INPUTS!#REF!</definedName>
    <definedName name="PNE">[1]INPUTS!#REF!</definedName>
    <definedName name="PNT">[1]INPUTS!#REF!</definedName>
    <definedName name="POSCF">[1]INPUTS!$B$24</definedName>
    <definedName name="PPE">[1]INPUTS!#REF!</definedName>
    <definedName name="PPT">[1]INPUTS!#REF!</definedName>
    <definedName name="_xlnm.Print_Area" localSheetId="0">'AgeGender Factors_3-Tier'!$B$8:$M$50</definedName>
    <definedName name="_xlnm.Print_Area" localSheetId="1">'AgeGender Factors_4-Tier'!$B$8:$M$61</definedName>
    <definedName name="PS">[1]INPUTS!#REF!</definedName>
    <definedName name="PSC">[1]INPUTS!#REF!</definedName>
    <definedName name="PSE">[1]INPUTS!#REF!</definedName>
    <definedName name="PST">[1]INPUTS!#REF!</definedName>
    <definedName name="PTE">[1]INPUTS!#REF!</definedName>
    <definedName name="PTT">[1]INPUTS!#REF!</definedName>
    <definedName name="RATEMULT">'[1]Base TRAD'!$G$26</definedName>
    <definedName name="THPCF">[1]INPUTS!$B$23</definedName>
    <definedName name="THPPF">[1]INPUTS!#REF!</definedName>
    <definedName name="THPPH">[1]INPUTS!#REF!</definedName>
    <definedName name="THPPI">[1]INPUTS!#REF!</definedName>
    <definedName name="THPPS">[1]INPUTS!#REF!</definedName>
    <definedName name="THPTR">[1]INPUTS!$E$23</definedName>
    <definedName name="TRADCEN">#REF!</definedName>
    <definedName name="TRADINDFAC">[1]INPUTS!$E$48</definedName>
    <definedName name="TRADMNF">[1]INPUTS!$F$16</definedName>
    <definedName name="TRADMNH">[1]INPUTS!$E$16</definedName>
    <definedName name="TRADMNI">[1]INPUTS!$C$16</definedName>
    <definedName name="TRADMNS">[1]INPUTS!$D$16</definedName>
    <definedName name="TRADMSF">[1]INPUTS!$F$17</definedName>
    <definedName name="TRADMSH">[1]INPUTS!$E$17</definedName>
    <definedName name="TRADMSI">[1]INPUTS!$C$17</definedName>
    <definedName name="TRADMSS">[1]INPUTS!$D$17</definedName>
    <definedName name="TRADPNF">[1]INPUTS!#REF!</definedName>
    <definedName name="TRADPNH">[1]INPUTS!#REF!</definedName>
    <definedName name="TRADPNI">[1]INPUTS!#REF!</definedName>
    <definedName name="TRADPNS">[1]INPUTS!#REF!</definedName>
    <definedName name="TRADPSF">[1]INPUTS!#REF!</definedName>
    <definedName name="TRADPSH">[1]INPUTS!#REF!</definedName>
    <definedName name="TRADPSI">[1]INPUTS!#REF!</definedName>
    <definedName name="TRADPSS">[1]INPUTS!#REF!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2" l="1"/>
  <c r="H16" i="2"/>
  <c r="H17" i="2"/>
  <c r="H18" i="2"/>
  <c r="H19" i="2"/>
  <c r="H20" i="2"/>
  <c r="E17" i="2"/>
  <c r="E18" i="2"/>
  <c r="E19" i="2"/>
  <c r="E20" i="2"/>
  <c r="E16" i="2"/>
  <c r="E15" i="2"/>
  <c r="E25" i="2"/>
  <c r="C22" i="2" l="1"/>
  <c r="F22" i="2"/>
  <c r="F44" i="2"/>
  <c r="C44" i="2"/>
  <c r="H42" i="2"/>
  <c r="E42" i="2"/>
  <c r="H41" i="2"/>
  <c r="E41" i="2"/>
  <c r="H40" i="2"/>
  <c r="E40" i="2"/>
  <c r="H39" i="2"/>
  <c r="E39" i="2"/>
  <c r="H38" i="2"/>
  <c r="E38" i="2"/>
  <c r="H37" i="2"/>
  <c r="E37" i="2"/>
  <c r="H36" i="2"/>
  <c r="E36" i="2"/>
  <c r="F33" i="2"/>
  <c r="C33" i="2"/>
  <c r="H31" i="2"/>
  <c r="E31" i="2"/>
  <c r="H30" i="2"/>
  <c r="E30" i="2"/>
  <c r="H29" i="2"/>
  <c r="E29" i="2"/>
  <c r="H28" i="2"/>
  <c r="E28" i="2"/>
  <c r="H27" i="2"/>
  <c r="E27" i="2"/>
  <c r="H26" i="2"/>
  <c r="E26" i="2"/>
  <c r="H25" i="2"/>
  <c r="H14" i="2"/>
  <c r="H22" i="2" s="1"/>
  <c r="E14" i="2"/>
  <c r="E22" i="2" s="1"/>
  <c r="H53" i="1"/>
  <c r="E53" i="1"/>
  <c r="H52" i="1"/>
  <c r="E52" i="1"/>
  <c r="H51" i="1"/>
  <c r="E51" i="1"/>
  <c r="H50" i="1"/>
  <c r="E50" i="1"/>
  <c r="H49" i="1"/>
  <c r="E49" i="1"/>
  <c r="H48" i="1"/>
  <c r="E48" i="1"/>
  <c r="H47" i="1"/>
  <c r="F55" i="1"/>
  <c r="E47" i="1"/>
  <c r="C55" i="1"/>
  <c r="H42" i="1"/>
  <c r="E42" i="1"/>
  <c r="H41" i="1"/>
  <c r="E41" i="1"/>
  <c r="H40" i="1"/>
  <c r="E40" i="1"/>
  <c r="H39" i="1"/>
  <c r="E39" i="1"/>
  <c r="H38" i="1"/>
  <c r="E38" i="1"/>
  <c r="H37" i="1"/>
  <c r="E37" i="1"/>
  <c r="H36" i="1"/>
  <c r="E36" i="1"/>
  <c r="H31" i="1"/>
  <c r="E31" i="1"/>
  <c r="H30" i="1"/>
  <c r="E30" i="1"/>
  <c r="H29" i="1"/>
  <c r="E29" i="1"/>
  <c r="H28" i="1"/>
  <c r="E28" i="1"/>
  <c r="H27" i="1"/>
  <c r="E27" i="1"/>
  <c r="H26" i="1"/>
  <c r="E26" i="1"/>
  <c r="H25" i="1"/>
  <c r="E25" i="1"/>
  <c r="H20" i="1"/>
  <c r="E20" i="1"/>
  <c r="H19" i="1"/>
  <c r="E19" i="1"/>
  <c r="H18" i="1"/>
  <c r="E18" i="1"/>
  <c r="H17" i="1"/>
  <c r="E17" i="1"/>
  <c r="H16" i="1"/>
  <c r="E16" i="1"/>
  <c r="H15" i="1"/>
  <c r="E15" i="1"/>
  <c r="H14" i="1"/>
  <c r="E14" i="1"/>
  <c r="H33" i="2" l="1"/>
  <c r="K51" i="1"/>
  <c r="K40" i="2"/>
  <c r="E44" i="2"/>
  <c r="K29" i="2"/>
  <c r="H44" i="2"/>
  <c r="K18" i="2"/>
  <c r="E33" i="2"/>
  <c r="E55" i="1"/>
  <c r="H55" i="1"/>
  <c r="E44" i="1"/>
  <c r="H44" i="1"/>
  <c r="H33" i="1"/>
  <c r="E22" i="1"/>
  <c r="E33" i="1"/>
  <c r="H22" i="1"/>
  <c r="C22" i="1"/>
  <c r="F22" i="1"/>
  <c r="C33" i="1"/>
  <c r="C44" i="1"/>
  <c r="F33" i="1"/>
  <c r="F44" i="1"/>
  <c r="K26" i="2" l="1"/>
  <c r="K32" i="2" s="1"/>
  <c r="K15" i="2"/>
  <c r="K21" i="2" s="1"/>
  <c r="K46" i="2"/>
  <c r="K26" i="1"/>
  <c r="K37" i="2"/>
  <c r="K43" i="2" s="1"/>
  <c r="K40" i="1"/>
  <c r="K37" i="1"/>
  <c r="K29" i="1"/>
  <c r="K15" i="1"/>
  <c r="K18" i="1"/>
  <c r="K48" i="1"/>
  <c r="K54" i="1" s="1"/>
  <c r="K50" i="2" l="1"/>
  <c r="K43" i="1"/>
  <c r="K32" i="1"/>
  <c r="K57" i="1"/>
  <c r="K48" i="2"/>
  <c r="K61" i="1"/>
  <c r="K59" i="1"/>
  <c r="K21" i="1"/>
</calcChain>
</file>

<file path=xl/sharedStrings.xml><?xml version="1.0" encoding="utf-8"?>
<sst xmlns="http://schemas.openxmlformats.org/spreadsheetml/2006/main" count="134" uniqueCount="37">
  <si>
    <t>Age</t>
  </si>
  <si>
    <t>Number of Males</t>
  </si>
  <si>
    <t>Number of Females</t>
  </si>
  <si>
    <t>Self</t>
  </si>
  <si>
    <t>&lt;30'</t>
  </si>
  <si>
    <t>30-39</t>
  </si>
  <si>
    <t>40-44</t>
  </si>
  <si>
    <t>45-49</t>
  </si>
  <si>
    <t>50-54</t>
  </si>
  <si>
    <t>55-59</t>
  </si>
  <si>
    <t>60-64</t>
  </si>
  <si>
    <t xml:space="preserve"> </t>
  </si>
  <si>
    <t>Total</t>
  </si>
  <si>
    <t>Adjusted Females</t>
  </si>
  <si>
    <t>Total Adj Members / Total Members</t>
  </si>
  <si>
    <t>Adjusted Males + Females:</t>
  </si>
  <si>
    <t>Number Males + Females:</t>
  </si>
  <si>
    <t>Self + Child</t>
  </si>
  <si>
    <t>Self + Spouse</t>
  </si>
  <si>
    <t>Self + Family</t>
  </si>
  <si>
    <t>Total Members (Males &amp; Females):</t>
  </si>
  <si>
    <t>Total Adj Members(Males &amp; Females):</t>
  </si>
  <si>
    <t>Self + Family (Includes Spouse)</t>
  </si>
  <si>
    <t>Demographic Factors Member Exposure Example</t>
  </si>
  <si>
    <t>Age/Gender Factors 3-Tier</t>
  </si>
  <si>
    <t>Age/Gender Factors 4-Tier</t>
  </si>
  <si>
    <t>Total AgeGender Factor</t>
  </si>
  <si>
    <t>Self AgeGender Factor:</t>
  </si>
  <si>
    <t>Self+Child AgeGender Factor:</t>
  </si>
  <si>
    <t>Self+Spouse AgeGender Factor:</t>
  </si>
  <si>
    <t>Adjusted  Males</t>
  </si>
  <si>
    <t>Census Factor (Males)</t>
  </si>
  <si>
    <t>Census Factor (Females)</t>
  </si>
  <si>
    <t>AgeGender Factors</t>
  </si>
  <si>
    <t>Self + Family AgeGender Factor:</t>
  </si>
  <si>
    <t>Payor Input</t>
  </si>
  <si>
    <t>Example Row Populated, Replace with Payor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</si>
</sst>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0"/>
    <numFmt numFmtId="166" formatCode="0.0%"/>
  </numFmts>
  <fonts count="9" x14ac:knownFonts="1">
    <font>
      <sz val="10"/>
      <name val="MS Sans Serif"/>
    </font>
    <font>
      <sz val="12"/>
      <name val="MS Sans Serif"/>
    </font>
    <font>
      <sz val="12"/>
      <name val="Times New Roman"/>
      <family val="1"/>
    </font>
    <font>
      <b/>
      <sz val="12"/>
      <name val="Arial"/>
      <family val="2"/>
    </font>
    <font>
      <u/>
      <sz val="12"/>
      <name val="Times New Roman"/>
      <family val="1"/>
    </font>
    <font>
      <b/>
      <sz val="12"/>
      <name val="Times New Roman"/>
      <family val="1"/>
    </font>
    <font>
      <sz val="12"/>
      <name val="Small Fonts"/>
    </font>
    <font>
      <b/>
      <sz val="12"/>
      <color rgb="FFFF0000"/>
      <name val="Times New Roman"/>
      <family val="1"/>
    </font>
    <font>
      <sz val="12"/>
      <color theme="1"/>
      <name val="Times New Roman"/>
      <family val="1"/>
    </font>
  </fonts>
  <fills count="3">
    <fill>
      <patternFill patternType="none"/>
    </fill>
    <fill>
      <patternFill patternType="gray125"/>
    </fill>
    <fill>
      <patternFill patternType="solid">
        <fgColor rgb="FFFFFF99"/>
        <bgColor indexed="64"/>
      </patternFill>
    </fill>
  </fills>
  <borders count="9">
    <border>
      <left/>
      <right/>
      <top/>
      <bottom/>
      <diagonal/>
    </border>
    <border>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3">
    <xf numFmtId="0" fontId="0" fillId="0" borderId="0" xfId="0"/>
    <xf numFmtId="0" fontId="1" fillId="0" borderId="0" xfId="0" applyFont="1"/>
    <xf numFmtId="0" fontId="2" fillId="0" borderId="0" xfId="0" applyFont="1"/>
    <xf numFmtId="0" fontId="3" fillId="0" borderId="0" xfId="0" quotePrefix="1" applyFont="1" applyAlignment="1">
      <alignment horizontal="centerContinuous"/>
    </xf>
    <xf numFmtId="0" fontId="3" fillId="0" borderId="0" xfId="0" applyFont="1" applyAlignment="1">
      <alignment horizontal="centerContinuous"/>
    </xf>
    <xf numFmtId="0" fontId="2" fillId="0" borderId="1" xfId="0" applyFont="1" applyBorder="1" applyAlignment="1">
      <alignment horizontal="justify" wrapText="1"/>
    </xf>
    <xf numFmtId="0" fontId="2" fillId="0" borderId="1" xfId="0" applyFont="1" applyBorder="1" applyAlignment="1">
      <alignment horizontal="center" wrapText="1"/>
    </xf>
    <xf numFmtId="0" fontId="2" fillId="0" borderId="0" xfId="0" applyFont="1" applyAlignment="1">
      <alignment horizontal="right" wrapText="1"/>
    </xf>
    <xf numFmtId="0" fontId="2" fillId="0" borderId="0" xfId="0" applyFont="1" applyAlignment="1">
      <alignment horizontal="justify" wrapText="1"/>
    </xf>
    <xf numFmtId="0" fontId="4" fillId="0" borderId="0" xfId="0" applyFont="1"/>
    <xf numFmtId="0" fontId="2" fillId="0" borderId="0" xfId="0" quotePrefix="1" applyFont="1"/>
    <xf numFmtId="3" fontId="2" fillId="0" borderId="0" xfId="0" applyNumberFormat="1" applyFont="1" applyAlignment="1">
      <alignment horizontal="right"/>
    </xf>
    <xf numFmtId="0" fontId="2" fillId="0" borderId="0" xfId="0" quotePrefix="1" applyFont="1" applyAlignment="1">
      <alignment horizontal="left"/>
    </xf>
    <xf numFmtId="3" fontId="5" fillId="0" borderId="0" xfId="0" applyNumberFormat="1" applyFont="1"/>
    <xf numFmtId="3" fontId="1" fillId="0" borderId="0" xfId="0" applyNumberFormat="1" applyFont="1" applyAlignment="1">
      <alignment horizontal="right"/>
    </xf>
    <xf numFmtId="164" fontId="5" fillId="0" borderId="2" xfId="0" applyNumberFormat="1" applyFont="1" applyBorder="1"/>
    <xf numFmtId="0" fontId="2" fillId="0" borderId="0" xfId="0" applyFont="1" applyAlignment="1">
      <alignment horizontal="right"/>
    </xf>
    <xf numFmtId="0" fontId="6" fillId="0" borderId="0" xfId="0" applyFont="1" applyAlignment="1">
      <alignment wrapText="1"/>
    </xf>
    <xf numFmtId="165" fontId="2" fillId="0" borderId="0" xfId="0" applyNumberFormat="1" applyFont="1"/>
    <xf numFmtId="166" fontId="2" fillId="0" borderId="0" xfId="0" applyNumberFormat="1" applyFont="1"/>
    <xf numFmtId="0" fontId="6" fillId="0" borderId="0" xfId="0" applyFont="1" applyAlignment="1">
      <alignment horizontal="right"/>
    </xf>
    <xf numFmtId="2" fontId="2" fillId="0" borderId="0" xfId="0" applyNumberFormat="1" applyFont="1"/>
    <xf numFmtId="0" fontId="6" fillId="0" borderId="0" xfId="0" applyFont="1"/>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5" fillId="0" borderId="0" xfId="0" quotePrefix="1" applyFont="1" applyAlignment="1">
      <alignment horizontal="left"/>
    </xf>
    <xf numFmtId="164" fontId="5" fillId="0" borderId="3" xfId="0" applyNumberFormat="1" applyFont="1" applyBorder="1"/>
    <xf numFmtId="0" fontId="5" fillId="0" borderId="7" xfId="0" applyFont="1" applyBorder="1"/>
    <xf numFmtId="0" fontId="2" fillId="0" borderId="1" xfId="0" applyFont="1" applyBorder="1"/>
    <xf numFmtId="0" fontId="2" fillId="0" borderId="8" xfId="0" applyFont="1" applyBorder="1"/>
    <xf numFmtId="0" fontId="5" fillId="0" borderId="0" xfId="0" applyFont="1" applyAlignment="1">
      <alignment horizontal="center" wrapText="1"/>
    </xf>
    <xf numFmtId="0" fontId="7" fillId="0" borderId="0" xfId="0" applyFont="1"/>
    <xf numFmtId="2" fontId="2" fillId="2" borderId="5" xfId="0" applyNumberFormat="1" applyFont="1" applyFill="1" applyBorder="1" applyAlignment="1">
      <alignment horizontal="right"/>
    </xf>
    <xf numFmtId="2" fontId="2" fillId="2" borderId="6" xfId="0" applyNumberFormat="1" applyFont="1" applyFill="1" applyBorder="1" applyAlignment="1">
      <alignment horizontal="right"/>
    </xf>
    <xf numFmtId="0" fontId="2" fillId="2" borderId="5" xfId="0" applyFont="1" applyFill="1" applyBorder="1"/>
    <xf numFmtId="0" fontId="2" fillId="2" borderId="6" xfId="0" applyFont="1" applyFill="1" applyBorder="1"/>
    <xf numFmtId="3" fontId="7" fillId="2" borderId="4" xfId="0" applyNumberFormat="1" applyFont="1" applyFill="1" applyBorder="1" applyAlignment="1">
      <alignment horizontal="right"/>
    </xf>
    <xf numFmtId="3" fontId="7" fillId="0" borderId="0" xfId="0" applyNumberFormat="1" applyFont="1" applyAlignment="1">
      <alignment horizontal="right"/>
    </xf>
    <xf numFmtId="0" fontId="7" fillId="0" borderId="0" xfId="0" applyFont="1" applyAlignment="1">
      <alignment wrapText="1"/>
    </xf>
    <xf numFmtId="0" fontId="7" fillId="2" borderId="4" xfId="0" applyFont="1" applyFill="1" applyBorder="1"/>
    <xf numFmtId="3" fontId="8" fillId="0" borderId="0" xfId="0" applyNumberFormat="1" applyFont="1" applyAlignment="1">
      <alignment horizontal="right"/>
    </xf>
    <xf numFmtId="0" fontId="2" fillId="0" borderId="0" xfId="0" applyFont="1" applyAlignment="1">
      <alignment horizontal="center"/>
    </xf>
    <xf numFmtId="0" fontId="2" fillId="0" borderId="1" xfId="0" applyFont="1" applyBorder="1" applyAlignment="1">
      <alignment horizontal="center" wrapText="1"/>
    </xf>
  </cellXfs>
  <cellStyles count="1">
    <cellStyle name="Normal" xfId="0" builtinId="0"/>
  </cellStyles>
  <dxfs count="18">
    <dxf>
      <font>
        <b/>
        <i val="0"/>
        <color rgb="FFFF0000"/>
      </font>
    </dxf>
    <dxf>
      <font>
        <color rgb="FFFF0000"/>
      </font>
    </dxf>
    <dxf>
      <font>
        <b/>
        <i val="0"/>
        <color rgb="FFFF0000"/>
      </font>
    </dxf>
    <dxf>
      <font>
        <color rgb="FFFF0000"/>
      </font>
    </dxf>
    <dxf>
      <font>
        <b/>
        <i val="0"/>
        <color rgb="FFFF0000"/>
      </font>
    </dxf>
    <dxf>
      <font>
        <color rgb="FFFF0000"/>
      </font>
    </dxf>
    <dxf>
      <font>
        <b/>
        <i val="0"/>
        <color rgb="FFFF0000"/>
      </font>
    </dxf>
    <dxf>
      <font>
        <color rgb="FFFF0000"/>
      </font>
    </dxf>
    <dxf>
      <font>
        <b/>
        <i val="0"/>
        <color rgb="FFFF0000"/>
      </font>
    </dxf>
    <dxf>
      <font>
        <color rgb="FFFF0000"/>
      </font>
    </dxf>
    <dxf>
      <font>
        <b/>
        <i val="0"/>
        <color rgb="FFFF0000"/>
      </font>
    </dxf>
    <dxf>
      <font>
        <color rgb="FFFF0000"/>
      </font>
    </dxf>
    <dxf>
      <font>
        <b/>
        <i val="0"/>
        <color rgb="FFFF0000"/>
      </font>
    </dxf>
    <dxf>
      <font>
        <color rgb="FFFF0000"/>
      </font>
    </dxf>
    <dxf>
      <font>
        <b/>
        <i val="0"/>
        <color rgb="FFFF0000"/>
      </font>
    </dxf>
    <dxf>
      <font>
        <color rgb="FFFF0000"/>
      </font>
    </dxf>
    <dxf>
      <font>
        <b/>
        <i val="0"/>
        <color rgb="FFFF0000"/>
      </font>
    </dxf>
    <dxf>
      <font>
        <color rgb="FFFF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616324</xdr:colOff>
      <xdr:row>1</xdr:row>
      <xdr:rowOff>56029</xdr:rowOff>
    </xdr:from>
    <xdr:to>
      <xdr:col>15</xdr:col>
      <xdr:colOff>368299</xdr:colOff>
      <xdr:row>5</xdr:row>
      <xdr:rowOff>133735</xdr:rowOff>
    </xdr:to>
    <xdr:pic>
      <xdr:nvPicPr>
        <xdr:cNvPr id="4" name="Picture 1">
          <a:extLst>
            <a:ext uri="{FF2B5EF4-FFF2-40B4-BE49-F238E27FC236}">
              <a16:creationId xmlns:a16="http://schemas.microsoft.com/office/drawing/2014/main" id="{93B0B135-1645-83AE-443F-F0740A75FD7A}"/>
            </a:ext>
          </a:extLst>
        </xdr:cNvPr>
        <xdr:cNvPicPr>
          <a:picLocks noChangeAspect="1"/>
        </xdr:cNvPicPr>
      </xdr:nvPicPr>
      <xdr:blipFill>
        <a:blip xmlns:r="http://schemas.openxmlformats.org/officeDocument/2006/relationships" r:embed="rId1"/>
        <a:stretch>
          <a:fillRect/>
        </a:stretch>
      </xdr:blipFill>
      <xdr:spPr>
        <a:xfrm>
          <a:off x="7956177" y="257735"/>
          <a:ext cx="2793625" cy="865106"/>
        </a:xfrm>
        <a:prstGeom prst="rect">
          <a:avLst/>
        </a:prstGeom>
      </xdr:spPr>
    </xdr:pic>
    <xdr:clientData/>
  </xdr:twoCellAnchor>
  <xdr:twoCellAnchor>
    <xdr:from>
      <xdr:col>0</xdr:col>
      <xdr:colOff>1</xdr:colOff>
      <xdr:row>1</xdr:row>
      <xdr:rowOff>0</xdr:rowOff>
    </xdr:from>
    <xdr:to>
      <xdr:col>10</xdr:col>
      <xdr:colOff>493060</xdr:colOff>
      <xdr:row>6</xdr:row>
      <xdr:rowOff>82176</xdr:rowOff>
    </xdr:to>
    <xdr:sp macro="" textlink="">
      <xdr:nvSpPr>
        <xdr:cNvPr id="3" name="TextBox 2">
          <a:extLst>
            <a:ext uri="{FF2B5EF4-FFF2-40B4-BE49-F238E27FC236}">
              <a16:creationId xmlns:a16="http://schemas.microsoft.com/office/drawing/2014/main" id="{A4B7B191-2AFF-4C97-978B-0C5A2408B507}"/>
            </a:ext>
          </a:extLst>
        </xdr:cNvPr>
        <xdr:cNvSpPr txBox="1"/>
      </xdr:nvSpPr>
      <xdr:spPr>
        <a:xfrm>
          <a:off x="1" y="194235"/>
          <a:ext cx="8329706" cy="1053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chemeClr val="dk1"/>
              </a:solidFill>
              <a:effectLst/>
              <a:latin typeface="+mn-lt"/>
              <a:ea typeface="+mn-ea"/>
              <a:cs typeface="+mn-cs"/>
            </a:rPr>
            <a:t>The "Age/Gender Factor" is</a:t>
          </a:r>
          <a:r>
            <a:rPr lang="en-US" sz="1100" b="0" baseline="0">
              <a:solidFill>
                <a:schemeClr val="dk1"/>
              </a:solidFill>
              <a:effectLst/>
              <a:latin typeface="+mn-lt"/>
              <a:ea typeface="+mn-ea"/>
              <a:cs typeface="+mn-cs"/>
            </a:rPr>
            <a:t> a</a:t>
          </a:r>
          <a:r>
            <a:rPr lang="en-US" sz="1100">
              <a:solidFill>
                <a:schemeClr val="dk1"/>
              </a:solidFill>
              <a:effectLst/>
              <a:latin typeface="+mn-lt"/>
              <a:ea typeface="+mn-ea"/>
              <a:cs typeface="+mn-cs"/>
            </a:rPr>
            <a:t> factor based on the age, gender and contract type of the population used by payors during their underwriting processes. It is the ratio of the census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adjusted population over the unadjusted population based on payor census factors. Payors should use their unique census factors for gender by age group and the populations in these groups to calculate the adjusted populations attributed to the different types of APM arrangements. These factors may vary depending on the number of tiers included in the calculation. The</a:t>
          </a:r>
          <a:r>
            <a:rPr lang="en-US" sz="1100" baseline="0">
              <a:solidFill>
                <a:schemeClr val="dk1"/>
              </a:solidFill>
              <a:effectLst/>
              <a:latin typeface="+mn-lt"/>
              <a:ea typeface="+mn-ea"/>
              <a:cs typeface="+mn-cs"/>
            </a:rPr>
            <a:t> example below is based on a 3-Tier model.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endParaRPr 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13446</xdr:rowOff>
    </xdr:from>
    <xdr:to>
      <xdr:col>9</xdr:col>
      <xdr:colOff>169583</xdr:colOff>
      <xdr:row>6</xdr:row>
      <xdr:rowOff>179294</xdr:rowOff>
    </xdr:to>
    <xdr:sp macro="" textlink="">
      <xdr:nvSpPr>
        <xdr:cNvPr id="5" name="TextBox 1">
          <a:extLst>
            <a:ext uri="{FF2B5EF4-FFF2-40B4-BE49-F238E27FC236}">
              <a16:creationId xmlns:a16="http://schemas.microsoft.com/office/drawing/2014/main" id="{2D2602FC-6968-638C-B8B9-16B140CA7C96}"/>
            </a:ext>
          </a:extLst>
        </xdr:cNvPr>
        <xdr:cNvSpPr txBox="1"/>
      </xdr:nvSpPr>
      <xdr:spPr>
        <a:xfrm>
          <a:off x="0" y="215152"/>
          <a:ext cx="7094818" cy="11743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chemeClr val="dk1"/>
              </a:solidFill>
              <a:effectLst/>
              <a:latin typeface="+mn-lt"/>
              <a:ea typeface="+mn-ea"/>
              <a:cs typeface="+mn-cs"/>
            </a:rPr>
            <a:t>The "Age/Gender Factor" is</a:t>
          </a:r>
          <a:r>
            <a:rPr lang="en-US" sz="1100" b="0" baseline="0">
              <a:solidFill>
                <a:schemeClr val="dk1"/>
              </a:solidFill>
              <a:effectLst/>
              <a:latin typeface="+mn-lt"/>
              <a:ea typeface="+mn-ea"/>
              <a:cs typeface="+mn-cs"/>
            </a:rPr>
            <a:t> a</a:t>
          </a:r>
          <a:r>
            <a:rPr lang="en-US" sz="1100">
              <a:solidFill>
                <a:schemeClr val="dk1"/>
              </a:solidFill>
              <a:effectLst/>
              <a:latin typeface="+mn-lt"/>
              <a:ea typeface="+mn-ea"/>
              <a:cs typeface="+mn-cs"/>
            </a:rPr>
            <a:t> factor based on the age, gender and contract type of the population used by payors during their underwriting processes. It is the ratio of the census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adjusted population over the unadjusted population based on payor census factors. Payors should use their unique census factors for gender by age group and the populations in these groups to calculate the adjusted populations attributed to the different types of APM arrangements. These factors may vary depending on the number of tiers included in the calculation. The</a:t>
          </a:r>
          <a:r>
            <a:rPr lang="en-US" sz="1100" baseline="0">
              <a:solidFill>
                <a:schemeClr val="dk1"/>
              </a:solidFill>
              <a:effectLst/>
              <a:latin typeface="+mn-lt"/>
              <a:ea typeface="+mn-ea"/>
              <a:cs typeface="+mn-cs"/>
            </a:rPr>
            <a:t> example below is based on a 4-Tier model. </a:t>
          </a:r>
          <a:r>
            <a:rPr lang="en-US" sz="1100" b="1" i="1" baseline="0">
              <a:solidFill>
                <a:schemeClr val="dk1"/>
              </a:solidFill>
              <a:effectLst/>
              <a:latin typeface="+mn-lt"/>
              <a:ea typeface="+mn-ea"/>
              <a:cs typeface="+mn-cs"/>
            </a:rPr>
            <a:t>Note: In the 4-Tier model, the census factors used for Self+Spouse and Self+Family are the same. </a:t>
          </a:r>
          <a:endParaRPr lang="en-US" b="1" i="1">
            <a:effectLst/>
          </a:endParaRPr>
        </a:p>
        <a:p>
          <a:r>
            <a:rPr lang="en-US" sz="1100">
              <a:solidFill>
                <a:schemeClr val="dk1"/>
              </a:solidFill>
              <a:effectLst/>
              <a:latin typeface="+mn-lt"/>
              <a:ea typeface="+mn-ea"/>
              <a:cs typeface="+mn-cs"/>
            </a:rPr>
            <a:t> </a:t>
          </a:r>
          <a:endParaRPr lang="en-US">
            <a:effectLst/>
          </a:endParaRPr>
        </a:p>
        <a:p>
          <a:endParaRPr lang="en-US" sz="1100" b="1">
            <a:solidFill>
              <a:srgbClr val="FF0000"/>
            </a:solidFill>
          </a:endParaRPr>
        </a:p>
      </xdr:txBody>
    </xdr:sp>
    <xdr:clientData/>
  </xdr:twoCellAnchor>
  <xdr:twoCellAnchor editAs="oneCell">
    <xdr:from>
      <xdr:col>9</xdr:col>
      <xdr:colOff>399678</xdr:colOff>
      <xdr:row>1</xdr:row>
      <xdr:rowOff>141941</xdr:rowOff>
    </xdr:from>
    <xdr:to>
      <xdr:col>14</xdr:col>
      <xdr:colOff>48970</xdr:colOff>
      <xdr:row>6</xdr:row>
      <xdr:rowOff>15240</xdr:rowOff>
    </xdr:to>
    <xdr:pic>
      <xdr:nvPicPr>
        <xdr:cNvPr id="6" name="Picture 2">
          <a:extLst>
            <a:ext uri="{FF2B5EF4-FFF2-40B4-BE49-F238E27FC236}">
              <a16:creationId xmlns:a16="http://schemas.microsoft.com/office/drawing/2014/main" id="{A4C7EDC4-6BFD-CDBF-CE4B-C635F06AE4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4913" y="343647"/>
          <a:ext cx="2790638" cy="861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537882</xdr:colOff>
      <xdr:row>42</xdr:row>
      <xdr:rowOff>179294</xdr:rowOff>
    </xdr:from>
    <xdr:to>
      <xdr:col>23</xdr:col>
      <xdr:colOff>268940</xdr:colOff>
      <xdr:row>46</xdr:row>
      <xdr:rowOff>295836</xdr:rowOff>
    </xdr:to>
    <xdr:sp macro="" textlink="">
      <xdr:nvSpPr>
        <xdr:cNvPr id="2" name="TextBox 1">
          <a:extLst>
            <a:ext uri="{FF2B5EF4-FFF2-40B4-BE49-F238E27FC236}">
              <a16:creationId xmlns:a16="http://schemas.microsoft.com/office/drawing/2014/main" id="{7388F733-26AF-D2CC-FCD0-26905E24FDC1}"/>
            </a:ext>
          </a:extLst>
        </xdr:cNvPr>
        <xdr:cNvSpPr txBox="1"/>
      </xdr:nvSpPr>
      <xdr:spPr>
        <a:xfrm>
          <a:off x="9708776" y="9816353"/>
          <a:ext cx="5844988" cy="905436"/>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rPr>
            <a:t>Note: Since payor-specific</a:t>
          </a:r>
          <a:r>
            <a:rPr lang="en-US" sz="1600" b="1" baseline="0">
              <a:solidFill>
                <a:schemeClr val="bg1"/>
              </a:solidFill>
            </a:rPr>
            <a:t> census factors for Self+Spouse and Self+Family are the same, the 4-tier calculation can be made as a 3-tier calculation.</a:t>
          </a:r>
          <a:endParaRPr lang="en-US" sz="1600" b="1">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HCC\Trends\AgeGender%20Factors\BASE4Q01_4ti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HCC\PatLevel_PI\2019\PI%20Report-2019\Enroll_All_Mrkts_snapshot_AgeSex_2018\AgeGenderFacto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
      <sheetName val="PAGE1"/>
      <sheetName val="Comp. rel. rates"/>
      <sheetName val="Comp. base rates"/>
      <sheetName val="Loss Ratio"/>
      <sheetName val="AgesexHMO"/>
      <sheetName val="AgeSexPOS"/>
      <sheetName val="AgeSexPPO"/>
      <sheetName val="AgesexTrad"/>
      <sheetName val="Base MGC"/>
      <sheetName val="Base TRAD"/>
      <sheetName val="INPUTS"/>
      <sheetName val="stuff"/>
      <sheetName val="CENSUSINFO"/>
      <sheetName val="rawdata_A"/>
      <sheetName val="rawdata_B"/>
      <sheetName val="Macro1"/>
    </sheetNames>
    <sheetDataSet>
      <sheetData sheetId="0" refreshError="1"/>
      <sheetData sheetId="1">
        <row r="2">
          <cell r="H2" t="str">
            <v>FOURTH QUARTER 2001</v>
          </cell>
          <cell r="S2">
            <v>0.95</v>
          </cell>
        </row>
        <row r="3">
          <cell r="S3">
            <v>0.97</v>
          </cell>
        </row>
        <row r="6">
          <cell r="Q6">
            <v>0.97499999999999998</v>
          </cell>
        </row>
      </sheetData>
      <sheetData sheetId="2" refreshError="1"/>
      <sheetData sheetId="3" refreshError="1"/>
      <sheetData sheetId="4" refreshError="1"/>
      <sheetData sheetId="5" refreshError="1"/>
      <sheetData sheetId="6" refreshError="1"/>
      <sheetData sheetId="7" refreshError="1"/>
      <sheetData sheetId="8"/>
      <sheetData sheetId="9">
        <row r="1">
          <cell r="A1" t="str">
            <v>MERIT AND PROSPECTIVE BASE RATES FOR HMO/THP, POS AND PPO</v>
          </cell>
        </row>
      </sheetData>
      <sheetData sheetId="10">
        <row r="26">
          <cell r="G26">
            <v>1.0804956679427766</v>
          </cell>
        </row>
      </sheetData>
      <sheetData sheetId="11">
        <row r="3">
          <cell r="D3">
            <v>36586</v>
          </cell>
        </row>
        <row r="16">
          <cell r="C16">
            <v>744</v>
          </cell>
          <cell r="D16">
            <v>24</v>
          </cell>
          <cell r="E16">
            <v>108</v>
          </cell>
          <cell r="F16">
            <v>132</v>
          </cell>
        </row>
        <row r="17">
          <cell r="C17">
            <v>3060</v>
          </cell>
          <cell r="D17">
            <v>348</v>
          </cell>
          <cell r="E17">
            <v>1452</v>
          </cell>
          <cell r="F17">
            <v>2520</v>
          </cell>
        </row>
        <row r="21">
          <cell r="B21">
            <v>0.9224070622400552</v>
          </cell>
          <cell r="E21">
            <v>1.2085530706880725</v>
          </cell>
        </row>
        <row r="22">
          <cell r="B22">
            <v>0.95845356602408871</v>
          </cell>
          <cell r="E22">
            <v>1.2469247618468571</v>
          </cell>
        </row>
        <row r="23">
          <cell r="B23">
            <v>0.96688312910664298</v>
          </cell>
          <cell r="E23">
            <v>1.2540999438130149</v>
          </cell>
        </row>
        <row r="24">
          <cell r="B24">
            <v>0.96688312910664298</v>
          </cell>
        </row>
        <row r="29">
          <cell r="D29">
            <v>313906</v>
          </cell>
          <cell r="E29">
            <v>0</v>
          </cell>
          <cell r="G29">
            <v>0.68157027900071998</v>
          </cell>
        </row>
        <row r="32">
          <cell r="D32">
            <v>5977019</v>
          </cell>
          <cell r="G32">
            <v>0.77459700228491823</v>
          </cell>
        </row>
        <row r="36">
          <cell r="D36">
            <v>2445279</v>
          </cell>
          <cell r="E36">
            <v>95665</v>
          </cell>
        </row>
        <row r="48">
          <cell r="E48">
            <v>0.86040000000000005</v>
          </cell>
        </row>
      </sheetData>
      <sheetData sheetId="12" refreshError="1"/>
      <sheetData sheetId="13">
        <row r="1">
          <cell r="A1" t="str">
            <v>MERITFFAMA</v>
          </cell>
          <cell r="B1">
            <v>0</v>
          </cell>
        </row>
        <row r="2">
          <cell r="A2" t="str">
            <v>MERITFFAMB</v>
          </cell>
          <cell r="B2">
            <v>0</v>
          </cell>
        </row>
        <row r="3">
          <cell r="A3" t="str">
            <v>MERITFFAMC</v>
          </cell>
          <cell r="B3">
            <v>0</v>
          </cell>
        </row>
        <row r="4">
          <cell r="A4" t="str">
            <v>MERITFFAMD</v>
          </cell>
          <cell r="B4">
            <v>1</v>
          </cell>
        </row>
        <row r="5">
          <cell r="A5" t="str">
            <v>MERITFFAME</v>
          </cell>
          <cell r="B5">
            <v>0</v>
          </cell>
        </row>
        <row r="6">
          <cell r="A6" t="str">
            <v>MERITFFAMF</v>
          </cell>
          <cell r="B6">
            <v>0</v>
          </cell>
        </row>
        <row r="7">
          <cell r="A7" t="str">
            <v>MERITFFAMG</v>
          </cell>
          <cell r="B7">
            <v>0</v>
          </cell>
        </row>
        <row r="8">
          <cell r="A8" t="str">
            <v>MERITFH/WA</v>
          </cell>
          <cell r="B8">
            <v>0</v>
          </cell>
        </row>
        <row r="9">
          <cell r="A9" t="str">
            <v>MERITFH/WB</v>
          </cell>
          <cell r="B9">
            <v>1</v>
          </cell>
        </row>
        <row r="10">
          <cell r="A10" t="str">
            <v>MERITFH/WC</v>
          </cell>
          <cell r="B10">
            <v>0</v>
          </cell>
        </row>
        <row r="11">
          <cell r="A11" t="str">
            <v>MERITFH/WD</v>
          </cell>
          <cell r="B11">
            <v>0</v>
          </cell>
        </row>
        <row r="12">
          <cell r="A12" t="str">
            <v>MERITFH/WE</v>
          </cell>
          <cell r="B12">
            <v>0</v>
          </cell>
        </row>
        <row r="13">
          <cell r="A13" t="str">
            <v>MERITFH/WF</v>
          </cell>
          <cell r="B13">
            <v>0</v>
          </cell>
        </row>
        <row r="14">
          <cell r="A14" t="str">
            <v>MERITFH/WG</v>
          </cell>
          <cell r="B14">
            <v>0</v>
          </cell>
        </row>
        <row r="15">
          <cell r="A15" t="str">
            <v>MERITFINDA</v>
          </cell>
          <cell r="B15">
            <v>4</v>
          </cell>
        </row>
        <row r="16">
          <cell r="A16" t="str">
            <v>MERITFINDB</v>
          </cell>
          <cell r="B16">
            <v>5</v>
          </cell>
        </row>
        <row r="17">
          <cell r="A17" t="str">
            <v>MERITFINDC</v>
          </cell>
          <cell r="B17">
            <v>3</v>
          </cell>
        </row>
        <row r="18">
          <cell r="A18" t="str">
            <v>MERITFINDD</v>
          </cell>
          <cell r="B18">
            <v>1</v>
          </cell>
        </row>
        <row r="19">
          <cell r="A19" t="str">
            <v>MERITFINDE</v>
          </cell>
          <cell r="B19">
            <v>1</v>
          </cell>
        </row>
        <row r="20">
          <cell r="A20" t="str">
            <v>MERITFINDF</v>
          </cell>
          <cell r="B20">
            <v>3</v>
          </cell>
        </row>
        <row r="21">
          <cell r="A21" t="str">
            <v>MERITFINDG</v>
          </cell>
          <cell r="B21">
            <v>10</v>
          </cell>
        </row>
        <row r="22">
          <cell r="A22" t="str">
            <v>MERITFSUBA</v>
          </cell>
          <cell r="B22">
            <v>0</v>
          </cell>
        </row>
        <row r="23">
          <cell r="A23" t="str">
            <v>MERITFSUBB</v>
          </cell>
          <cell r="B23">
            <v>0</v>
          </cell>
        </row>
        <row r="24">
          <cell r="A24" t="str">
            <v>MERITFSUBC</v>
          </cell>
          <cell r="B24">
            <v>0</v>
          </cell>
        </row>
        <row r="25">
          <cell r="A25" t="str">
            <v>MERITFSUBD</v>
          </cell>
          <cell r="B25">
            <v>0</v>
          </cell>
        </row>
        <row r="26">
          <cell r="A26" t="str">
            <v>MERITFSUBE</v>
          </cell>
          <cell r="B26">
            <v>0</v>
          </cell>
        </row>
        <row r="27">
          <cell r="A27" t="str">
            <v>MERITFSUBF</v>
          </cell>
          <cell r="B27">
            <v>0</v>
          </cell>
        </row>
        <row r="28">
          <cell r="A28" t="str">
            <v>MERITFSUBG</v>
          </cell>
          <cell r="B28">
            <v>0</v>
          </cell>
        </row>
        <row r="29">
          <cell r="A29" t="str">
            <v>MERITMFAMA</v>
          </cell>
          <cell r="B29">
            <v>1</v>
          </cell>
        </row>
        <row r="30">
          <cell r="A30" t="str">
            <v>MERITMFAMB</v>
          </cell>
          <cell r="B30">
            <v>4</v>
          </cell>
        </row>
        <row r="31">
          <cell r="A31" t="str">
            <v>MERITMFAMC</v>
          </cell>
          <cell r="B31">
            <v>4</v>
          </cell>
        </row>
        <row r="32">
          <cell r="A32" t="str">
            <v>MERITMFAMD</v>
          </cell>
          <cell r="B32">
            <v>0</v>
          </cell>
        </row>
        <row r="33">
          <cell r="A33" t="str">
            <v>MERITMFAME</v>
          </cell>
          <cell r="B33">
            <v>0</v>
          </cell>
        </row>
        <row r="34">
          <cell r="A34" t="str">
            <v>MERITMFAMF</v>
          </cell>
          <cell r="B34">
            <v>0</v>
          </cell>
        </row>
        <row r="35">
          <cell r="A35" t="str">
            <v>MERITMFAMG</v>
          </cell>
          <cell r="B35">
            <v>1</v>
          </cell>
        </row>
        <row r="36">
          <cell r="A36" t="str">
            <v>MERITMH/WA</v>
          </cell>
          <cell r="B36">
            <v>0</v>
          </cell>
        </row>
        <row r="37">
          <cell r="A37" t="str">
            <v>MERITMH/WB</v>
          </cell>
          <cell r="B37">
            <v>1</v>
          </cell>
        </row>
        <row r="38">
          <cell r="A38" t="str">
            <v>MERITMH/WC</v>
          </cell>
          <cell r="B38">
            <v>1</v>
          </cell>
        </row>
        <row r="39">
          <cell r="A39" t="str">
            <v>MERITMH/WD</v>
          </cell>
          <cell r="B39">
            <v>1</v>
          </cell>
        </row>
        <row r="40">
          <cell r="A40" t="str">
            <v>MERITMH/WE</v>
          </cell>
          <cell r="B40">
            <v>0</v>
          </cell>
        </row>
        <row r="41">
          <cell r="A41" t="str">
            <v>MERITMH/WF</v>
          </cell>
          <cell r="B41">
            <v>0</v>
          </cell>
        </row>
        <row r="42">
          <cell r="A42" t="str">
            <v>MERITMH/WG</v>
          </cell>
          <cell r="B42">
            <v>5</v>
          </cell>
        </row>
        <row r="43">
          <cell r="A43" t="str">
            <v>MERITMINDA</v>
          </cell>
          <cell r="B43">
            <v>11</v>
          </cell>
        </row>
        <row r="44">
          <cell r="A44" t="str">
            <v>MERITMINDB</v>
          </cell>
          <cell r="B44">
            <v>11</v>
          </cell>
        </row>
        <row r="45">
          <cell r="A45" t="str">
            <v>MERITMINDC</v>
          </cell>
          <cell r="B45">
            <v>6</v>
          </cell>
        </row>
        <row r="46">
          <cell r="A46" t="str">
            <v>MERITMINDD</v>
          </cell>
          <cell r="B46">
            <v>1</v>
          </cell>
        </row>
        <row r="47">
          <cell r="A47" t="str">
            <v>MERITMINDE</v>
          </cell>
          <cell r="B47">
            <v>1</v>
          </cell>
        </row>
        <row r="48">
          <cell r="A48" t="str">
            <v>MERITMINDF</v>
          </cell>
          <cell r="B48">
            <v>1</v>
          </cell>
        </row>
        <row r="49">
          <cell r="A49" t="str">
            <v>MERITMINDG</v>
          </cell>
          <cell r="B49">
            <v>4</v>
          </cell>
        </row>
        <row r="50">
          <cell r="A50" t="str">
            <v>MERITMSUBA</v>
          </cell>
          <cell r="B50">
            <v>1</v>
          </cell>
        </row>
        <row r="51">
          <cell r="A51" t="str">
            <v>MERITMSUBB</v>
          </cell>
          <cell r="B51">
            <v>1</v>
          </cell>
        </row>
        <row r="52">
          <cell r="A52" t="str">
            <v>MERITMSUBC</v>
          </cell>
          <cell r="B52">
            <v>0</v>
          </cell>
        </row>
        <row r="53">
          <cell r="A53" t="str">
            <v>MERITMSUBD</v>
          </cell>
          <cell r="B53">
            <v>0</v>
          </cell>
        </row>
        <row r="54">
          <cell r="A54" t="str">
            <v>MERITMSUBE</v>
          </cell>
          <cell r="B54">
            <v>0</v>
          </cell>
        </row>
        <row r="55">
          <cell r="A55" t="str">
            <v>MERITMSUBF</v>
          </cell>
          <cell r="B55">
            <v>0</v>
          </cell>
        </row>
        <row r="56">
          <cell r="A56" t="str">
            <v>MERITMSUBG</v>
          </cell>
          <cell r="B56">
            <v>0</v>
          </cell>
        </row>
        <row r="57">
          <cell r="A57" t="str">
            <v>PROSPFFAMA</v>
          </cell>
          <cell r="B57">
            <v>1</v>
          </cell>
        </row>
        <row r="58">
          <cell r="A58" t="str">
            <v>PROSPFFAMB</v>
          </cell>
          <cell r="B58">
            <v>11</v>
          </cell>
        </row>
        <row r="59">
          <cell r="A59" t="str">
            <v>PROSPFFAMC</v>
          </cell>
          <cell r="B59">
            <v>8</v>
          </cell>
        </row>
        <row r="60">
          <cell r="A60" t="str">
            <v>PROSPFFAMD</v>
          </cell>
          <cell r="B60">
            <v>7</v>
          </cell>
        </row>
        <row r="61">
          <cell r="A61" t="str">
            <v>PROSPFFAME</v>
          </cell>
          <cell r="B61">
            <v>7</v>
          </cell>
        </row>
        <row r="62">
          <cell r="A62" t="str">
            <v>PROSPFFAMF</v>
          </cell>
          <cell r="B62">
            <v>2</v>
          </cell>
        </row>
        <row r="63">
          <cell r="A63" t="str">
            <v>PROSPFFAMG</v>
          </cell>
          <cell r="B63">
            <v>1</v>
          </cell>
        </row>
        <row r="64">
          <cell r="A64" t="str">
            <v>PROSPFH/WA</v>
          </cell>
          <cell r="B64">
            <v>2</v>
          </cell>
        </row>
        <row r="65">
          <cell r="A65" t="str">
            <v>PROSPFH/WB</v>
          </cell>
          <cell r="B65">
            <v>6</v>
          </cell>
        </row>
        <row r="66">
          <cell r="A66" t="str">
            <v>PROSPFH/WC</v>
          </cell>
          <cell r="B66">
            <v>4</v>
          </cell>
        </row>
        <row r="67">
          <cell r="A67" t="str">
            <v>PROSPFH/WD</v>
          </cell>
          <cell r="B67">
            <v>4</v>
          </cell>
        </row>
        <row r="68">
          <cell r="A68" t="str">
            <v>PROSPFH/WE</v>
          </cell>
          <cell r="B68">
            <v>5</v>
          </cell>
        </row>
        <row r="69">
          <cell r="A69" t="str">
            <v>PROSPFH/WF</v>
          </cell>
          <cell r="B69">
            <v>5</v>
          </cell>
        </row>
        <row r="70">
          <cell r="A70" t="str">
            <v>PROSPFH/WG</v>
          </cell>
          <cell r="B70">
            <v>3</v>
          </cell>
        </row>
        <row r="71">
          <cell r="A71" t="str">
            <v>PROSPFINDA</v>
          </cell>
          <cell r="B71">
            <v>19</v>
          </cell>
        </row>
        <row r="72">
          <cell r="A72" t="str">
            <v>PROSPFINDB</v>
          </cell>
          <cell r="B72">
            <v>24</v>
          </cell>
        </row>
        <row r="73">
          <cell r="A73" t="str">
            <v>PROSPFINDC</v>
          </cell>
          <cell r="B73">
            <v>16</v>
          </cell>
        </row>
        <row r="74">
          <cell r="A74" t="str">
            <v>PROSPFINDD</v>
          </cell>
          <cell r="B74">
            <v>8</v>
          </cell>
        </row>
        <row r="75">
          <cell r="A75" t="str">
            <v>PROSPFINDE</v>
          </cell>
          <cell r="B75">
            <v>11</v>
          </cell>
        </row>
        <row r="76">
          <cell r="A76" t="str">
            <v>PROSPFINDF</v>
          </cell>
          <cell r="B76">
            <v>12</v>
          </cell>
        </row>
        <row r="77">
          <cell r="A77" t="str">
            <v>PROSPFINDG</v>
          </cell>
          <cell r="B77">
            <v>19</v>
          </cell>
        </row>
        <row r="78">
          <cell r="A78" t="str">
            <v>PROSPFSUBA</v>
          </cell>
          <cell r="B78">
            <v>0</v>
          </cell>
        </row>
        <row r="79">
          <cell r="A79" t="str">
            <v>PROSPFSUBB</v>
          </cell>
          <cell r="B79">
            <v>4</v>
          </cell>
        </row>
        <row r="80">
          <cell r="A80" t="str">
            <v>PROSPFSUBC</v>
          </cell>
          <cell r="B80">
            <v>1</v>
          </cell>
        </row>
        <row r="81">
          <cell r="A81" t="str">
            <v>PROSPFSUBD</v>
          </cell>
          <cell r="B81">
            <v>4</v>
          </cell>
        </row>
        <row r="82">
          <cell r="A82" t="str">
            <v>PROSPFSUBE</v>
          </cell>
          <cell r="B82">
            <v>2</v>
          </cell>
        </row>
        <row r="83">
          <cell r="A83" t="str">
            <v>PROSPFSUBF</v>
          </cell>
          <cell r="B83">
            <v>0</v>
          </cell>
        </row>
        <row r="84">
          <cell r="A84" t="str">
            <v>PROSPFSUBG</v>
          </cell>
          <cell r="B84">
            <v>0</v>
          </cell>
        </row>
        <row r="85">
          <cell r="A85" t="str">
            <v>PROSPMFAMA</v>
          </cell>
          <cell r="B85">
            <v>3</v>
          </cell>
        </row>
        <row r="86">
          <cell r="A86" t="str">
            <v>PROSPMFAMB</v>
          </cell>
          <cell r="B86">
            <v>53</v>
          </cell>
        </row>
        <row r="87">
          <cell r="A87" t="str">
            <v>PROSPMFAMC</v>
          </cell>
          <cell r="B87">
            <v>48</v>
          </cell>
        </row>
        <row r="88">
          <cell r="A88" t="str">
            <v>PROSPMFAMD</v>
          </cell>
          <cell r="B88">
            <v>37</v>
          </cell>
        </row>
        <row r="89">
          <cell r="A89" t="str">
            <v>PROSPMFAME</v>
          </cell>
          <cell r="B89">
            <v>18</v>
          </cell>
        </row>
        <row r="90">
          <cell r="A90" t="str">
            <v>PROSPMFAMF</v>
          </cell>
          <cell r="B90">
            <v>11</v>
          </cell>
        </row>
        <row r="91">
          <cell r="A91" t="str">
            <v>PROSPMFAMG</v>
          </cell>
          <cell r="B91">
            <v>3</v>
          </cell>
        </row>
        <row r="92">
          <cell r="A92" t="str">
            <v>PROSPMH/WA</v>
          </cell>
          <cell r="B92">
            <v>3</v>
          </cell>
        </row>
        <row r="93">
          <cell r="A93" t="str">
            <v>PROSPMH/WB</v>
          </cell>
          <cell r="B93">
            <v>12</v>
          </cell>
        </row>
        <row r="94">
          <cell r="A94" t="str">
            <v>PROSPMH/WC</v>
          </cell>
          <cell r="B94">
            <v>6</v>
          </cell>
        </row>
        <row r="95">
          <cell r="A95" t="str">
            <v>PROSPMH/WD</v>
          </cell>
          <cell r="B95">
            <v>12</v>
          </cell>
        </row>
        <row r="96">
          <cell r="A96" t="str">
            <v>PROSPMH/WE</v>
          </cell>
          <cell r="B96">
            <v>10</v>
          </cell>
        </row>
        <row r="97">
          <cell r="A97" t="str">
            <v>PROSPMH/WF</v>
          </cell>
          <cell r="B97">
            <v>22</v>
          </cell>
        </row>
        <row r="98">
          <cell r="A98" t="str">
            <v>PROSPMH/WG</v>
          </cell>
          <cell r="B98">
            <v>27</v>
          </cell>
        </row>
        <row r="99">
          <cell r="A99" t="str">
            <v>PROSPMINDA</v>
          </cell>
          <cell r="B99">
            <v>32</v>
          </cell>
        </row>
        <row r="100">
          <cell r="A100" t="str">
            <v>PROSPMINDB</v>
          </cell>
          <cell r="B100">
            <v>39</v>
          </cell>
        </row>
        <row r="101">
          <cell r="A101" t="str">
            <v>PROSPMINDC</v>
          </cell>
          <cell r="B101">
            <v>17</v>
          </cell>
        </row>
        <row r="102">
          <cell r="A102" t="str">
            <v>PROSPMINDD</v>
          </cell>
          <cell r="B102">
            <v>14</v>
          </cell>
        </row>
        <row r="103">
          <cell r="A103" t="str">
            <v>PROSPMINDE</v>
          </cell>
          <cell r="B103">
            <v>16</v>
          </cell>
        </row>
        <row r="104">
          <cell r="A104" t="str">
            <v>PROSPMINDF</v>
          </cell>
          <cell r="B104">
            <v>16</v>
          </cell>
        </row>
        <row r="105">
          <cell r="A105" t="str">
            <v>PROSPMINDG</v>
          </cell>
          <cell r="B105">
            <v>12</v>
          </cell>
        </row>
        <row r="106">
          <cell r="A106" t="str">
            <v>PROSPMSUBA</v>
          </cell>
          <cell r="B106">
            <v>1</v>
          </cell>
        </row>
        <row r="107">
          <cell r="A107" t="str">
            <v>PROSPMSUBB</v>
          </cell>
          <cell r="B107">
            <v>5</v>
          </cell>
        </row>
        <row r="108">
          <cell r="A108" t="str">
            <v>PROSPMSUBC</v>
          </cell>
          <cell r="B108">
            <v>3</v>
          </cell>
        </row>
        <row r="109">
          <cell r="A109" t="str">
            <v>PROSPMSUBD</v>
          </cell>
          <cell r="B109">
            <v>3</v>
          </cell>
        </row>
        <row r="110">
          <cell r="A110" t="str">
            <v>PROSPMSUBE</v>
          </cell>
          <cell r="B110">
            <v>3</v>
          </cell>
        </row>
        <row r="111">
          <cell r="A111" t="str">
            <v>PROSPMSUBF</v>
          </cell>
          <cell r="B111">
            <v>1</v>
          </cell>
        </row>
        <row r="112">
          <cell r="A112" t="str">
            <v>PROSPMSUBG</v>
          </cell>
          <cell r="B112">
            <v>2</v>
          </cell>
        </row>
        <row r="113">
          <cell r="A113" t="str">
            <v>MERITPOSFFAMA</v>
          </cell>
          <cell r="B113">
            <v>0</v>
          </cell>
        </row>
        <row r="114">
          <cell r="A114" t="str">
            <v>MERITPOSFFAMB</v>
          </cell>
          <cell r="B114">
            <v>0</v>
          </cell>
        </row>
        <row r="115">
          <cell r="A115" t="str">
            <v>MERITPOSFFAMC</v>
          </cell>
          <cell r="B115">
            <v>1</v>
          </cell>
        </row>
        <row r="116">
          <cell r="A116" t="str">
            <v>MERITPOSFFAMD</v>
          </cell>
          <cell r="B116">
            <v>3</v>
          </cell>
        </row>
        <row r="117">
          <cell r="A117" t="str">
            <v>MERITPOSFFAME</v>
          </cell>
          <cell r="B117">
            <v>3</v>
          </cell>
        </row>
        <row r="118">
          <cell r="A118" t="str">
            <v>MERITPOSFFAMF</v>
          </cell>
          <cell r="B118">
            <v>0</v>
          </cell>
        </row>
        <row r="119">
          <cell r="A119" t="str">
            <v>MERITPOSFFAMG</v>
          </cell>
          <cell r="B119">
            <v>0</v>
          </cell>
        </row>
        <row r="120">
          <cell r="A120" t="str">
            <v>MERITPOSFH/WA</v>
          </cell>
          <cell r="B120">
            <v>0</v>
          </cell>
        </row>
        <row r="121">
          <cell r="A121" t="str">
            <v>MERITPOSFH/WB</v>
          </cell>
          <cell r="B121">
            <v>0</v>
          </cell>
        </row>
        <row r="122">
          <cell r="A122" t="str">
            <v>MERITPOSFH/WC</v>
          </cell>
          <cell r="B122">
            <v>0</v>
          </cell>
        </row>
        <row r="123">
          <cell r="A123" t="str">
            <v>MERITPOSFH/WD</v>
          </cell>
          <cell r="B123">
            <v>0</v>
          </cell>
        </row>
        <row r="124">
          <cell r="A124" t="str">
            <v>MERITPOSFH/WE</v>
          </cell>
          <cell r="B124">
            <v>3</v>
          </cell>
        </row>
        <row r="125">
          <cell r="A125" t="str">
            <v>MERITPOSFH/WF</v>
          </cell>
          <cell r="B125">
            <v>1</v>
          </cell>
        </row>
        <row r="126">
          <cell r="A126" t="str">
            <v>MERITPOSFH/WG</v>
          </cell>
          <cell r="B126">
            <v>0</v>
          </cell>
        </row>
        <row r="127">
          <cell r="A127" t="str">
            <v>MERITPOSFINDA</v>
          </cell>
          <cell r="B127">
            <v>3</v>
          </cell>
        </row>
        <row r="128">
          <cell r="A128" t="str">
            <v>MERITPOSFINDB</v>
          </cell>
          <cell r="B128">
            <v>1</v>
          </cell>
        </row>
        <row r="129">
          <cell r="A129" t="str">
            <v>MERITPOSFINDC</v>
          </cell>
          <cell r="B129">
            <v>0</v>
          </cell>
        </row>
        <row r="130">
          <cell r="A130" t="str">
            <v>MERITPOSFINDD</v>
          </cell>
          <cell r="B130">
            <v>0</v>
          </cell>
        </row>
        <row r="131">
          <cell r="A131" t="str">
            <v>MERITPOSFINDE</v>
          </cell>
          <cell r="B131">
            <v>1</v>
          </cell>
        </row>
        <row r="132">
          <cell r="A132" t="str">
            <v>MERITPOSFINDF</v>
          </cell>
          <cell r="B132">
            <v>2</v>
          </cell>
        </row>
        <row r="133">
          <cell r="A133" t="str">
            <v>MERITPOSFINDG</v>
          </cell>
          <cell r="B133">
            <v>3</v>
          </cell>
        </row>
        <row r="134">
          <cell r="A134" t="str">
            <v>MERITPOSFSUBA</v>
          </cell>
          <cell r="B134">
            <v>0</v>
          </cell>
        </row>
        <row r="135">
          <cell r="A135" t="str">
            <v>MERITPOSFSUBB</v>
          </cell>
          <cell r="B135">
            <v>0</v>
          </cell>
        </row>
        <row r="136">
          <cell r="A136" t="str">
            <v>MERITPOSFSUBC</v>
          </cell>
          <cell r="B136">
            <v>0</v>
          </cell>
        </row>
        <row r="137">
          <cell r="A137" t="str">
            <v>MERITPOSFSUBD</v>
          </cell>
          <cell r="B137">
            <v>0</v>
          </cell>
        </row>
        <row r="138">
          <cell r="A138" t="str">
            <v>MERITPOSFSUBE</v>
          </cell>
          <cell r="B138">
            <v>1</v>
          </cell>
        </row>
        <row r="139">
          <cell r="A139" t="str">
            <v>MERITPOSFSUBF</v>
          </cell>
          <cell r="B139">
            <v>0</v>
          </cell>
        </row>
        <row r="140">
          <cell r="A140" t="str">
            <v>MERITPOSFSUBG</v>
          </cell>
          <cell r="B140">
            <v>0</v>
          </cell>
        </row>
        <row r="141">
          <cell r="A141" t="str">
            <v>MERITPOSMFAMA</v>
          </cell>
          <cell r="B141">
            <v>0</v>
          </cell>
        </row>
        <row r="142">
          <cell r="A142" t="str">
            <v>MERITPOSMFAMB</v>
          </cell>
          <cell r="B142">
            <v>3</v>
          </cell>
        </row>
        <row r="143">
          <cell r="A143" t="str">
            <v>MERITPOSMFAMC</v>
          </cell>
          <cell r="B143">
            <v>5</v>
          </cell>
        </row>
        <row r="144">
          <cell r="A144" t="str">
            <v>MERITPOSMFAMD</v>
          </cell>
          <cell r="B144">
            <v>7</v>
          </cell>
        </row>
        <row r="145">
          <cell r="A145" t="str">
            <v>MERITPOSMFAME</v>
          </cell>
          <cell r="B145">
            <v>6</v>
          </cell>
        </row>
        <row r="146">
          <cell r="A146" t="str">
            <v>MERITPOSMFAMF</v>
          </cell>
          <cell r="B146">
            <v>1</v>
          </cell>
        </row>
        <row r="147">
          <cell r="A147" t="str">
            <v>MERITPOSMFAMG</v>
          </cell>
          <cell r="B147">
            <v>0</v>
          </cell>
        </row>
        <row r="148">
          <cell r="A148" t="str">
            <v>MERITPOSMH/WA</v>
          </cell>
          <cell r="B148">
            <v>1</v>
          </cell>
        </row>
        <row r="149">
          <cell r="A149" t="str">
            <v>MERITPOSMH/WB</v>
          </cell>
          <cell r="B149">
            <v>0</v>
          </cell>
        </row>
        <row r="150">
          <cell r="A150" t="str">
            <v>MERITPOSMH/WC</v>
          </cell>
          <cell r="B150">
            <v>0</v>
          </cell>
        </row>
        <row r="151">
          <cell r="A151" t="str">
            <v>MERITPOSMH/WD</v>
          </cell>
          <cell r="B151">
            <v>0</v>
          </cell>
        </row>
        <row r="152">
          <cell r="A152" t="str">
            <v>MERITPOSMH/WE</v>
          </cell>
          <cell r="B152">
            <v>3</v>
          </cell>
        </row>
        <row r="153">
          <cell r="A153" t="str">
            <v>MERITPOSMH/WF</v>
          </cell>
          <cell r="B153">
            <v>2</v>
          </cell>
        </row>
        <row r="154">
          <cell r="A154" t="str">
            <v>MERITPOSMH/WG</v>
          </cell>
          <cell r="B154">
            <v>3</v>
          </cell>
        </row>
        <row r="155">
          <cell r="A155" t="str">
            <v>MERITPOSMINDA</v>
          </cell>
          <cell r="B155">
            <v>4</v>
          </cell>
        </row>
        <row r="156">
          <cell r="A156" t="str">
            <v>MERITPOSMINDB</v>
          </cell>
          <cell r="B156">
            <v>10</v>
          </cell>
        </row>
        <row r="157">
          <cell r="A157" t="str">
            <v>MERITPOSMINDC</v>
          </cell>
          <cell r="B157">
            <v>6</v>
          </cell>
        </row>
        <row r="158">
          <cell r="A158" t="str">
            <v>MERITPOSMINDD</v>
          </cell>
          <cell r="B158">
            <v>3</v>
          </cell>
        </row>
        <row r="159">
          <cell r="A159" t="str">
            <v>MERITPOSMINDE</v>
          </cell>
          <cell r="B159">
            <v>1</v>
          </cell>
        </row>
        <row r="160">
          <cell r="A160" t="str">
            <v>MERITPOSMINDF</v>
          </cell>
          <cell r="B160">
            <v>2</v>
          </cell>
        </row>
        <row r="161">
          <cell r="A161" t="str">
            <v>MERITPOSMINDG</v>
          </cell>
          <cell r="B161">
            <v>5</v>
          </cell>
        </row>
        <row r="162">
          <cell r="A162" t="str">
            <v>MERITPOSMSUBA</v>
          </cell>
          <cell r="B162">
            <v>0</v>
          </cell>
        </row>
        <row r="163">
          <cell r="A163" t="str">
            <v>MERITPOSMSUBB</v>
          </cell>
          <cell r="B163">
            <v>0</v>
          </cell>
        </row>
        <row r="164">
          <cell r="A164" t="str">
            <v>MERITPOSMSUBC</v>
          </cell>
          <cell r="B164">
            <v>1</v>
          </cell>
        </row>
        <row r="165">
          <cell r="A165" t="str">
            <v>MERITPOSMSUBD</v>
          </cell>
          <cell r="B165">
            <v>0</v>
          </cell>
        </row>
        <row r="166">
          <cell r="A166" t="str">
            <v>MERITPOSMSUBE</v>
          </cell>
          <cell r="B166">
            <v>0</v>
          </cell>
        </row>
        <row r="167">
          <cell r="A167" t="str">
            <v>MERITPOSMSUBF</v>
          </cell>
          <cell r="B167">
            <v>0</v>
          </cell>
        </row>
        <row r="168">
          <cell r="A168" t="str">
            <v>MERITPOSMSUBG</v>
          </cell>
          <cell r="B168">
            <v>0</v>
          </cell>
        </row>
        <row r="169">
          <cell r="A169" t="str">
            <v>MERITPPOFFAMA</v>
          </cell>
          <cell r="B169">
            <v>9</v>
          </cell>
        </row>
        <row r="170">
          <cell r="A170" t="str">
            <v>MERITPPOFFAMB</v>
          </cell>
          <cell r="B170">
            <v>11</v>
          </cell>
        </row>
        <row r="171">
          <cell r="A171" t="str">
            <v>MERITPPOFFAMC</v>
          </cell>
          <cell r="B171">
            <v>6</v>
          </cell>
        </row>
        <row r="172">
          <cell r="A172" t="str">
            <v>MERITPPOFFAMD</v>
          </cell>
          <cell r="B172">
            <v>4</v>
          </cell>
        </row>
        <row r="173">
          <cell r="A173" t="str">
            <v>MERITPPOFFAME</v>
          </cell>
          <cell r="B173">
            <v>1</v>
          </cell>
        </row>
        <row r="174">
          <cell r="A174" t="str">
            <v>MERITPPOFFAMF</v>
          </cell>
          <cell r="B174">
            <v>0</v>
          </cell>
        </row>
        <row r="175">
          <cell r="A175" t="str">
            <v>MERITPPOFFAMG</v>
          </cell>
          <cell r="B175">
            <v>0</v>
          </cell>
        </row>
        <row r="176">
          <cell r="A176" t="str">
            <v>MERITPPOFH/WA</v>
          </cell>
          <cell r="B176">
            <v>4</v>
          </cell>
        </row>
        <row r="177">
          <cell r="A177" t="str">
            <v>MERITPPOFH/WB</v>
          </cell>
          <cell r="B177">
            <v>2</v>
          </cell>
        </row>
        <row r="178">
          <cell r="A178" t="str">
            <v>MERITPPOFH/WC</v>
          </cell>
          <cell r="B178">
            <v>3</v>
          </cell>
        </row>
        <row r="179">
          <cell r="A179" t="str">
            <v>MERITPPOFH/WD</v>
          </cell>
          <cell r="B179">
            <v>1</v>
          </cell>
        </row>
        <row r="180">
          <cell r="A180" t="str">
            <v>MERITPPOFH/WE</v>
          </cell>
          <cell r="B180">
            <v>3</v>
          </cell>
        </row>
        <row r="181">
          <cell r="A181" t="str">
            <v>MERITPPOFH/WF</v>
          </cell>
          <cell r="B181">
            <v>3</v>
          </cell>
        </row>
        <row r="182">
          <cell r="A182" t="str">
            <v>MERITPPOFH/WG</v>
          </cell>
          <cell r="B182">
            <v>0</v>
          </cell>
        </row>
        <row r="183">
          <cell r="A183" t="str">
            <v>MERITPPOFINDA</v>
          </cell>
          <cell r="B183">
            <v>20</v>
          </cell>
        </row>
        <row r="184">
          <cell r="A184" t="str">
            <v>MERITPPOFINDB</v>
          </cell>
          <cell r="B184">
            <v>23</v>
          </cell>
        </row>
        <row r="185">
          <cell r="A185" t="str">
            <v>MERITPPOFINDC</v>
          </cell>
          <cell r="B185">
            <v>7</v>
          </cell>
        </row>
        <row r="186">
          <cell r="A186" t="str">
            <v>MERITPPOFINDD</v>
          </cell>
          <cell r="B186">
            <v>10</v>
          </cell>
        </row>
        <row r="187">
          <cell r="A187" t="str">
            <v>MERITPPOFINDE</v>
          </cell>
          <cell r="B187">
            <v>10</v>
          </cell>
        </row>
        <row r="188">
          <cell r="A188" t="str">
            <v>MERITPPOFINDF</v>
          </cell>
          <cell r="B188">
            <v>5</v>
          </cell>
        </row>
        <row r="189">
          <cell r="A189" t="str">
            <v>MERITPPOFINDG</v>
          </cell>
          <cell r="B189">
            <v>2</v>
          </cell>
        </row>
        <row r="190">
          <cell r="A190" t="str">
            <v>MERITPPOFSUBA</v>
          </cell>
          <cell r="B190">
            <v>23</v>
          </cell>
        </row>
        <row r="191">
          <cell r="A191" t="str">
            <v>MERITPPOFSUBB</v>
          </cell>
          <cell r="B191">
            <v>20</v>
          </cell>
        </row>
        <row r="192">
          <cell r="A192" t="str">
            <v>MERITPPOFSUBC</v>
          </cell>
          <cell r="B192">
            <v>8</v>
          </cell>
        </row>
        <row r="193">
          <cell r="A193" t="str">
            <v>MERITPPOFSUBD</v>
          </cell>
          <cell r="B193">
            <v>4</v>
          </cell>
        </row>
        <row r="194">
          <cell r="A194" t="str">
            <v>MERITPPOFSUBE</v>
          </cell>
          <cell r="B194">
            <v>0</v>
          </cell>
        </row>
        <row r="195">
          <cell r="A195" t="str">
            <v>MERITPPOFSUBF</v>
          </cell>
          <cell r="B195">
            <v>1</v>
          </cell>
        </row>
        <row r="196">
          <cell r="A196" t="str">
            <v>MERITPPOFSUBG</v>
          </cell>
          <cell r="B196">
            <v>0</v>
          </cell>
        </row>
        <row r="197">
          <cell r="A197" t="str">
            <v>MERITPPOMFAMA</v>
          </cell>
          <cell r="B197">
            <v>3</v>
          </cell>
        </row>
        <row r="198">
          <cell r="A198" t="str">
            <v>MERITPPOMFAMB</v>
          </cell>
          <cell r="B198">
            <v>13</v>
          </cell>
        </row>
        <row r="199">
          <cell r="A199" t="str">
            <v>MERITPPOMFAMC</v>
          </cell>
          <cell r="B199">
            <v>4</v>
          </cell>
        </row>
        <row r="200">
          <cell r="A200" t="str">
            <v>MERITPPOMFAMD</v>
          </cell>
          <cell r="B200">
            <v>5</v>
          </cell>
        </row>
        <row r="201">
          <cell r="A201" t="str">
            <v>MERITPPOMFAME</v>
          </cell>
          <cell r="B201">
            <v>3</v>
          </cell>
        </row>
        <row r="202">
          <cell r="A202" t="str">
            <v>MERITPPOMFAMF</v>
          </cell>
          <cell r="B202">
            <v>3</v>
          </cell>
        </row>
        <row r="203">
          <cell r="A203" t="str">
            <v>MERITPPOMFAMG</v>
          </cell>
          <cell r="B203">
            <v>2</v>
          </cell>
        </row>
        <row r="204">
          <cell r="A204" t="str">
            <v>MERITPPOMH/WA</v>
          </cell>
          <cell r="B204">
            <v>0</v>
          </cell>
        </row>
        <row r="205">
          <cell r="A205" t="str">
            <v>MERITPPOMH/WB</v>
          </cell>
          <cell r="B205">
            <v>1</v>
          </cell>
        </row>
        <row r="206">
          <cell r="A206" t="str">
            <v>MERITPPOMH/WC</v>
          </cell>
          <cell r="B206">
            <v>0</v>
          </cell>
        </row>
        <row r="207">
          <cell r="A207" t="str">
            <v>MERITPPOMH/WD</v>
          </cell>
          <cell r="B207">
            <v>1</v>
          </cell>
        </row>
        <row r="208">
          <cell r="A208" t="str">
            <v>MERITPPOMH/WE</v>
          </cell>
          <cell r="B208">
            <v>2</v>
          </cell>
        </row>
        <row r="209">
          <cell r="A209" t="str">
            <v>MERITPPOMH/WF</v>
          </cell>
          <cell r="B209">
            <v>2</v>
          </cell>
        </row>
        <row r="210">
          <cell r="A210" t="str">
            <v>MERITPPOMH/WG</v>
          </cell>
          <cell r="B210">
            <v>0</v>
          </cell>
        </row>
        <row r="211">
          <cell r="A211" t="str">
            <v>MERITPPOMINDA</v>
          </cell>
          <cell r="B211">
            <v>12</v>
          </cell>
        </row>
        <row r="212">
          <cell r="A212" t="str">
            <v>MERITPPOMINDB</v>
          </cell>
          <cell r="B212">
            <v>14</v>
          </cell>
        </row>
        <row r="213">
          <cell r="A213" t="str">
            <v>MERITPPOMINDC</v>
          </cell>
          <cell r="B213">
            <v>2</v>
          </cell>
        </row>
        <row r="214">
          <cell r="A214" t="str">
            <v>MERITPPOMINDD</v>
          </cell>
          <cell r="B214">
            <v>4</v>
          </cell>
        </row>
        <row r="215">
          <cell r="A215" t="str">
            <v>MERITPPOMINDE</v>
          </cell>
          <cell r="B215">
            <v>3</v>
          </cell>
        </row>
        <row r="216">
          <cell r="A216" t="str">
            <v>MERITPPOMINDF</v>
          </cell>
          <cell r="B216">
            <v>0</v>
          </cell>
        </row>
        <row r="217">
          <cell r="A217" t="str">
            <v>MERITPPOMINDG</v>
          </cell>
          <cell r="B217">
            <v>0</v>
          </cell>
        </row>
        <row r="218">
          <cell r="A218" t="str">
            <v>MERITPPOMSUBA</v>
          </cell>
          <cell r="B218">
            <v>2</v>
          </cell>
        </row>
        <row r="219">
          <cell r="A219" t="str">
            <v>MERITPPOMSUBB</v>
          </cell>
          <cell r="B219">
            <v>3</v>
          </cell>
        </row>
        <row r="220">
          <cell r="A220" t="str">
            <v>MERITPPOMSUBC</v>
          </cell>
          <cell r="B220">
            <v>3</v>
          </cell>
        </row>
        <row r="221">
          <cell r="A221" t="str">
            <v>MERITPPOMSUBD</v>
          </cell>
          <cell r="B221">
            <v>2</v>
          </cell>
        </row>
        <row r="222">
          <cell r="A222" t="str">
            <v>MERITPPOMSUBE</v>
          </cell>
          <cell r="B222">
            <v>0</v>
          </cell>
        </row>
        <row r="223">
          <cell r="A223" t="str">
            <v>MERITPPOMSUBF</v>
          </cell>
          <cell r="B223">
            <v>0</v>
          </cell>
        </row>
        <row r="224">
          <cell r="A224" t="str">
            <v>MERITPPOMSUBG</v>
          </cell>
          <cell r="B224">
            <v>0</v>
          </cell>
        </row>
        <row r="225">
          <cell r="A225" t="str">
            <v>MERITTHPFFAMA</v>
          </cell>
          <cell r="B225">
            <v>4</v>
          </cell>
        </row>
        <row r="226">
          <cell r="A226" t="str">
            <v>MERITTHPFFAMB</v>
          </cell>
          <cell r="B226">
            <v>12</v>
          </cell>
        </row>
        <row r="227">
          <cell r="A227" t="str">
            <v>MERITTHPFFAMC</v>
          </cell>
          <cell r="B227">
            <v>13</v>
          </cell>
        </row>
        <row r="228">
          <cell r="A228" t="str">
            <v>MERITTHPFFAMD</v>
          </cell>
          <cell r="B228">
            <v>17</v>
          </cell>
        </row>
        <row r="229">
          <cell r="A229" t="str">
            <v>MERITTHPFFAME</v>
          </cell>
          <cell r="B229">
            <v>2</v>
          </cell>
        </row>
        <row r="230">
          <cell r="A230" t="str">
            <v>MERITTHPFFAMF</v>
          </cell>
          <cell r="B230">
            <v>6</v>
          </cell>
        </row>
        <row r="231">
          <cell r="A231" t="str">
            <v>MERITTHPFFAMG</v>
          </cell>
          <cell r="B231">
            <v>2</v>
          </cell>
        </row>
        <row r="232">
          <cell r="A232" t="str">
            <v>MERITTHPFH/WA</v>
          </cell>
          <cell r="B232">
            <v>0</v>
          </cell>
        </row>
        <row r="233">
          <cell r="A233" t="str">
            <v>MERITTHPFH/WB</v>
          </cell>
          <cell r="B233">
            <v>1</v>
          </cell>
        </row>
        <row r="234">
          <cell r="A234" t="str">
            <v>MERITTHPFH/WC</v>
          </cell>
          <cell r="B234">
            <v>1</v>
          </cell>
        </row>
        <row r="235">
          <cell r="A235" t="str">
            <v>MERITTHPFH/WD</v>
          </cell>
          <cell r="B235">
            <v>0</v>
          </cell>
        </row>
        <row r="236">
          <cell r="A236" t="str">
            <v>MERITTHPFH/WE</v>
          </cell>
          <cell r="B236">
            <v>1</v>
          </cell>
        </row>
        <row r="237">
          <cell r="A237" t="str">
            <v>MERITTHPFH/WF</v>
          </cell>
          <cell r="B237">
            <v>1</v>
          </cell>
        </row>
        <row r="238">
          <cell r="A238" t="str">
            <v>MERITTHPFH/WG</v>
          </cell>
          <cell r="B238">
            <v>2</v>
          </cell>
        </row>
        <row r="239">
          <cell r="A239" t="str">
            <v>MERITTHPFINDA</v>
          </cell>
          <cell r="B239">
            <v>20</v>
          </cell>
        </row>
        <row r="240">
          <cell r="A240" t="str">
            <v>MERITTHPFINDB</v>
          </cell>
          <cell r="B240">
            <v>25</v>
          </cell>
        </row>
        <row r="241">
          <cell r="A241" t="str">
            <v>MERITTHPFINDC</v>
          </cell>
          <cell r="B241">
            <v>19</v>
          </cell>
        </row>
        <row r="242">
          <cell r="A242" t="str">
            <v>MERITTHPFINDD</v>
          </cell>
          <cell r="B242">
            <v>15</v>
          </cell>
        </row>
        <row r="243">
          <cell r="A243" t="str">
            <v>MERITTHPFINDE</v>
          </cell>
          <cell r="B243">
            <v>23</v>
          </cell>
        </row>
        <row r="244">
          <cell r="A244" t="str">
            <v>MERITTHPFINDF</v>
          </cell>
          <cell r="B244">
            <v>11</v>
          </cell>
        </row>
        <row r="245">
          <cell r="A245" t="str">
            <v>MERITTHPFINDG</v>
          </cell>
          <cell r="B245">
            <v>8</v>
          </cell>
        </row>
        <row r="246">
          <cell r="A246" t="str">
            <v>MERITTHPFSUBA</v>
          </cell>
          <cell r="B246">
            <v>8</v>
          </cell>
        </row>
        <row r="247">
          <cell r="A247" t="str">
            <v>MERITTHPFSUBB</v>
          </cell>
          <cell r="B247">
            <v>23</v>
          </cell>
        </row>
        <row r="248">
          <cell r="A248" t="str">
            <v>MERITTHPFSUBC</v>
          </cell>
          <cell r="B248">
            <v>10</v>
          </cell>
        </row>
        <row r="249">
          <cell r="A249" t="str">
            <v>MERITTHPFSUBD</v>
          </cell>
          <cell r="B249">
            <v>3</v>
          </cell>
        </row>
        <row r="250">
          <cell r="A250" t="str">
            <v>MERITTHPFSUBE</v>
          </cell>
          <cell r="B250">
            <v>2</v>
          </cell>
        </row>
        <row r="251">
          <cell r="A251" t="str">
            <v>MERITTHPFSUBF</v>
          </cell>
          <cell r="B251">
            <v>0</v>
          </cell>
        </row>
        <row r="252">
          <cell r="A252" t="str">
            <v>MERITTHPFSUBG</v>
          </cell>
          <cell r="B252">
            <v>0</v>
          </cell>
        </row>
        <row r="253">
          <cell r="A253" t="str">
            <v>MERITTHPMFAMA</v>
          </cell>
          <cell r="B253">
            <v>17</v>
          </cell>
        </row>
        <row r="254">
          <cell r="A254" t="str">
            <v>MERITTHPMFAMB</v>
          </cell>
          <cell r="B254">
            <v>59</v>
          </cell>
        </row>
        <row r="255">
          <cell r="A255" t="str">
            <v>MERITTHPMFAMC</v>
          </cell>
          <cell r="B255">
            <v>23</v>
          </cell>
        </row>
        <row r="256">
          <cell r="A256" t="str">
            <v>MERITTHPMFAMD</v>
          </cell>
          <cell r="B256">
            <v>18</v>
          </cell>
        </row>
        <row r="257">
          <cell r="A257" t="str">
            <v>MERITTHPMFAME</v>
          </cell>
          <cell r="B257">
            <v>15</v>
          </cell>
        </row>
        <row r="258">
          <cell r="A258" t="str">
            <v>MERITTHPMFAMF</v>
          </cell>
          <cell r="B258">
            <v>11</v>
          </cell>
        </row>
        <row r="259">
          <cell r="A259" t="str">
            <v>MERITTHPMFAMG</v>
          </cell>
          <cell r="B259">
            <v>7</v>
          </cell>
        </row>
        <row r="260">
          <cell r="A260" t="str">
            <v>MERITTHPMH/WA</v>
          </cell>
          <cell r="B260">
            <v>6</v>
          </cell>
        </row>
        <row r="261">
          <cell r="A261" t="str">
            <v>MERITTHPMH/WB</v>
          </cell>
          <cell r="B261">
            <v>6</v>
          </cell>
        </row>
        <row r="262">
          <cell r="A262" t="str">
            <v>MERITTHPMH/WC</v>
          </cell>
          <cell r="B262">
            <v>2</v>
          </cell>
        </row>
        <row r="263">
          <cell r="A263" t="str">
            <v>MERITTHPMH/WD</v>
          </cell>
          <cell r="B263">
            <v>0</v>
          </cell>
        </row>
        <row r="264">
          <cell r="A264" t="str">
            <v>MERITTHPMH/WE</v>
          </cell>
          <cell r="B264">
            <v>1</v>
          </cell>
        </row>
        <row r="265">
          <cell r="A265" t="str">
            <v>MERITTHPMH/WF</v>
          </cell>
          <cell r="B265">
            <v>0</v>
          </cell>
        </row>
        <row r="266">
          <cell r="A266" t="str">
            <v>MERITTHPMH/WG</v>
          </cell>
          <cell r="B266">
            <v>0</v>
          </cell>
        </row>
        <row r="267">
          <cell r="A267" t="str">
            <v>MERITTHPMINDA</v>
          </cell>
          <cell r="B267">
            <v>62</v>
          </cell>
        </row>
        <row r="268">
          <cell r="A268" t="str">
            <v>MERITTHPMINDB</v>
          </cell>
          <cell r="B268">
            <v>49</v>
          </cell>
        </row>
        <row r="269">
          <cell r="A269" t="str">
            <v>MERITTHPMINDC</v>
          </cell>
          <cell r="B269">
            <v>19</v>
          </cell>
        </row>
        <row r="270">
          <cell r="A270" t="str">
            <v>MERITTHPMINDD</v>
          </cell>
          <cell r="B270">
            <v>13</v>
          </cell>
        </row>
        <row r="271">
          <cell r="A271" t="str">
            <v>MERITTHPMINDE</v>
          </cell>
          <cell r="B271">
            <v>9</v>
          </cell>
        </row>
        <row r="272">
          <cell r="A272" t="str">
            <v>MERITTHPMINDF</v>
          </cell>
          <cell r="B272">
            <v>8</v>
          </cell>
        </row>
        <row r="273">
          <cell r="A273" t="str">
            <v>MERITTHPMINDG</v>
          </cell>
          <cell r="B273">
            <v>4</v>
          </cell>
        </row>
        <row r="274">
          <cell r="A274" t="str">
            <v>MERITTHPMSUBA</v>
          </cell>
          <cell r="B274">
            <v>6</v>
          </cell>
        </row>
        <row r="275">
          <cell r="A275" t="str">
            <v>MERITTHPMSUBB</v>
          </cell>
          <cell r="B275">
            <v>10</v>
          </cell>
        </row>
        <row r="276">
          <cell r="A276" t="str">
            <v>MERITTHPMSUBC</v>
          </cell>
          <cell r="B276">
            <v>9</v>
          </cell>
        </row>
        <row r="277">
          <cell r="A277" t="str">
            <v>MERITTHPMSUBD</v>
          </cell>
          <cell r="B277">
            <v>1</v>
          </cell>
        </row>
        <row r="278">
          <cell r="A278" t="str">
            <v>MERITTHPMSUBE</v>
          </cell>
          <cell r="B278">
            <v>1</v>
          </cell>
        </row>
        <row r="279">
          <cell r="A279" t="str">
            <v>MERITTHPMSUBF</v>
          </cell>
          <cell r="B279">
            <v>0</v>
          </cell>
        </row>
        <row r="280">
          <cell r="A280" t="str">
            <v>MERITTHPMSUBG</v>
          </cell>
          <cell r="B280">
            <v>0</v>
          </cell>
        </row>
        <row r="281">
          <cell r="A281" t="str">
            <v>PROSPPOSFFAMA</v>
          </cell>
          <cell r="B281">
            <v>21</v>
          </cell>
        </row>
        <row r="282">
          <cell r="A282" t="str">
            <v>PROSPPOSFFAMB</v>
          </cell>
          <cell r="B282">
            <v>60</v>
          </cell>
        </row>
        <row r="283">
          <cell r="A283" t="str">
            <v>PROSPPOSFFAMC</v>
          </cell>
          <cell r="B283">
            <v>29</v>
          </cell>
        </row>
        <row r="284">
          <cell r="A284" t="str">
            <v>PROSPPOSFFAMD</v>
          </cell>
          <cell r="B284">
            <v>24</v>
          </cell>
        </row>
        <row r="285">
          <cell r="A285" t="str">
            <v>PROSPPOSFFAME</v>
          </cell>
          <cell r="B285">
            <v>4</v>
          </cell>
        </row>
        <row r="286">
          <cell r="A286" t="str">
            <v>PROSPPOSFFAMF</v>
          </cell>
          <cell r="B286">
            <v>2</v>
          </cell>
        </row>
        <row r="287">
          <cell r="A287" t="str">
            <v>PROSPPOSFFAMG</v>
          </cell>
          <cell r="B287">
            <v>0</v>
          </cell>
        </row>
        <row r="288">
          <cell r="A288" t="str">
            <v>PROSPPOSFH/WA</v>
          </cell>
          <cell r="B288">
            <v>9</v>
          </cell>
        </row>
        <row r="289">
          <cell r="A289" t="str">
            <v>PROSPPOSFH/WB</v>
          </cell>
          <cell r="B289">
            <v>12</v>
          </cell>
        </row>
        <row r="290">
          <cell r="A290" t="str">
            <v>PROSPPOSFH/WC</v>
          </cell>
          <cell r="B290">
            <v>21</v>
          </cell>
        </row>
        <row r="291">
          <cell r="A291" t="str">
            <v>PROSPPOSFH/WD</v>
          </cell>
          <cell r="B291">
            <v>26</v>
          </cell>
        </row>
        <row r="292">
          <cell r="A292" t="str">
            <v>PROSPPOSFH/WE</v>
          </cell>
          <cell r="B292">
            <v>29</v>
          </cell>
        </row>
        <row r="293">
          <cell r="A293" t="str">
            <v>PROSPPOSFH/WF</v>
          </cell>
          <cell r="B293">
            <v>21</v>
          </cell>
        </row>
        <row r="294">
          <cell r="A294" t="str">
            <v>PROSPPOSFH/WG</v>
          </cell>
          <cell r="B294">
            <v>13</v>
          </cell>
        </row>
        <row r="295">
          <cell r="A295" t="str">
            <v>PROSPPOSFINDA</v>
          </cell>
          <cell r="B295">
            <v>144</v>
          </cell>
        </row>
        <row r="296">
          <cell r="A296" t="str">
            <v>PROSPPOSFINDB</v>
          </cell>
          <cell r="B296">
            <v>131</v>
          </cell>
        </row>
        <row r="297">
          <cell r="A297" t="str">
            <v>PROSPPOSFINDC</v>
          </cell>
          <cell r="B297">
            <v>76</v>
          </cell>
        </row>
        <row r="298">
          <cell r="A298" t="str">
            <v>PROSPPOSFINDD</v>
          </cell>
          <cell r="B298">
            <v>70</v>
          </cell>
        </row>
        <row r="299">
          <cell r="A299" t="str">
            <v>PROSPPOSFINDE</v>
          </cell>
          <cell r="B299">
            <v>91</v>
          </cell>
        </row>
        <row r="300">
          <cell r="A300" t="str">
            <v>PROSPPOSFINDF</v>
          </cell>
          <cell r="B300">
            <v>73</v>
          </cell>
        </row>
        <row r="301">
          <cell r="A301" t="str">
            <v>PROSPPOSFINDG</v>
          </cell>
          <cell r="B301">
            <v>52</v>
          </cell>
        </row>
        <row r="302">
          <cell r="A302" t="str">
            <v>PROSPPOSFSUBA</v>
          </cell>
          <cell r="B302">
            <v>40</v>
          </cell>
        </row>
        <row r="303">
          <cell r="A303" t="str">
            <v>PROSPPOSFSUBB</v>
          </cell>
          <cell r="B303">
            <v>64</v>
          </cell>
        </row>
        <row r="304">
          <cell r="A304" t="str">
            <v>PROSPPOSFSUBC</v>
          </cell>
          <cell r="B304">
            <v>38</v>
          </cell>
        </row>
        <row r="305">
          <cell r="A305" t="str">
            <v>PROSPPOSFSUBD</v>
          </cell>
          <cell r="B305">
            <v>21</v>
          </cell>
        </row>
        <row r="306">
          <cell r="A306" t="str">
            <v>PROSPPOSFSUBE</v>
          </cell>
          <cell r="B306">
            <v>8</v>
          </cell>
        </row>
        <row r="307">
          <cell r="A307" t="str">
            <v>PROSPPOSFSUBF</v>
          </cell>
          <cell r="B307">
            <v>3</v>
          </cell>
        </row>
        <row r="308">
          <cell r="A308" t="str">
            <v>PROSPPOSFSUBG</v>
          </cell>
          <cell r="B308">
            <v>0</v>
          </cell>
        </row>
        <row r="309">
          <cell r="A309" t="str">
            <v>PROSPPOSMFAMA</v>
          </cell>
          <cell r="B309">
            <v>46</v>
          </cell>
        </row>
        <row r="310">
          <cell r="A310" t="str">
            <v>PROSPPOSMFAMB</v>
          </cell>
          <cell r="B310">
            <v>166</v>
          </cell>
        </row>
        <row r="311">
          <cell r="A311" t="str">
            <v>PROSPPOSMFAMC</v>
          </cell>
          <cell r="B311">
            <v>83</v>
          </cell>
        </row>
        <row r="312">
          <cell r="A312" t="str">
            <v>PROSPPOSMFAMD</v>
          </cell>
          <cell r="B312">
            <v>77</v>
          </cell>
        </row>
        <row r="313">
          <cell r="A313" t="str">
            <v>PROSPPOSMFAME</v>
          </cell>
          <cell r="B313">
            <v>30</v>
          </cell>
        </row>
        <row r="314">
          <cell r="A314" t="str">
            <v>PROSPPOSMFAMF</v>
          </cell>
          <cell r="B314">
            <v>17</v>
          </cell>
        </row>
        <row r="315">
          <cell r="A315" t="str">
            <v>PROSPPOSMFAMG</v>
          </cell>
          <cell r="B315">
            <v>10</v>
          </cell>
        </row>
        <row r="316">
          <cell r="A316" t="str">
            <v>PROSPPOSMH/WA</v>
          </cell>
          <cell r="B316">
            <v>20</v>
          </cell>
        </row>
        <row r="317">
          <cell r="A317" t="str">
            <v>PROSPPOSMH/WB</v>
          </cell>
          <cell r="B317">
            <v>20</v>
          </cell>
        </row>
        <row r="318">
          <cell r="A318" t="str">
            <v>PROSPPOSMH/WC</v>
          </cell>
          <cell r="B318">
            <v>11</v>
          </cell>
        </row>
        <row r="319">
          <cell r="A319" t="str">
            <v>PROSPPOSMH/WD</v>
          </cell>
          <cell r="B319">
            <v>29</v>
          </cell>
        </row>
        <row r="320">
          <cell r="A320" t="str">
            <v>PROSPPOSMH/WE</v>
          </cell>
          <cell r="B320">
            <v>39</v>
          </cell>
        </row>
        <row r="321">
          <cell r="A321" t="str">
            <v>PROSPPOSMH/WF</v>
          </cell>
          <cell r="B321">
            <v>38</v>
          </cell>
        </row>
        <row r="322">
          <cell r="A322" t="str">
            <v>PROSPPOSMH/WG</v>
          </cell>
          <cell r="B322">
            <v>49</v>
          </cell>
        </row>
        <row r="323">
          <cell r="A323" t="str">
            <v>PROSPPOSMINDA</v>
          </cell>
          <cell r="B323">
            <v>194</v>
          </cell>
        </row>
        <row r="324">
          <cell r="A324" t="str">
            <v>PROSPPOSMINDB</v>
          </cell>
          <cell r="B324">
            <v>193</v>
          </cell>
        </row>
        <row r="325">
          <cell r="A325" t="str">
            <v>PROSPPOSMINDC</v>
          </cell>
          <cell r="B325">
            <v>85</v>
          </cell>
        </row>
        <row r="326">
          <cell r="A326" t="str">
            <v>PROSPPOSMINDD</v>
          </cell>
          <cell r="B326">
            <v>58</v>
          </cell>
        </row>
        <row r="327">
          <cell r="A327" t="str">
            <v>PROSPPOSMINDE</v>
          </cell>
          <cell r="B327">
            <v>55</v>
          </cell>
        </row>
        <row r="328">
          <cell r="A328" t="str">
            <v>PROSPPOSMINDF</v>
          </cell>
          <cell r="B328">
            <v>34</v>
          </cell>
        </row>
        <row r="329">
          <cell r="A329" t="str">
            <v>PROSPPOSMINDG</v>
          </cell>
          <cell r="B329">
            <v>30</v>
          </cell>
        </row>
        <row r="330">
          <cell r="A330" t="str">
            <v>PROSPPOSMSUBA</v>
          </cell>
          <cell r="B330">
            <v>27</v>
          </cell>
        </row>
        <row r="331">
          <cell r="A331" t="str">
            <v>PROSPPOSMSUBB</v>
          </cell>
          <cell r="B331">
            <v>53</v>
          </cell>
        </row>
        <row r="332">
          <cell r="A332" t="str">
            <v>PROSPPOSMSUBC</v>
          </cell>
          <cell r="B332">
            <v>27</v>
          </cell>
        </row>
        <row r="333">
          <cell r="A333" t="str">
            <v>PROSPPOSMSUBD</v>
          </cell>
          <cell r="B333">
            <v>16</v>
          </cell>
        </row>
        <row r="334">
          <cell r="A334" t="str">
            <v>PROSPPOSMSUBE</v>
          </cell>
          <cell r="B334">
            <v>9</v>
          </cell>
        </row>
        <row r="335">
          <cell r="A335" t="str">
            <v>PROSPPOSMSUBF</v>
          </cell>
          <cell r="B335">
            <v>2</v>
          </cell>
        </row>
        <row r="336">
          <cell r="A336" t="str">
            <v>PROSPPOSMSUBG</v>
          </cell>
          <cell r="B336">
            <v>2</v>
          </cell>
        </row>
        <row r="337">
          <cell r="A337" t="str">
            <v>PROSPPPOFFAMA</v>
          </cell>
          <cell r="B337">
            <v>4</v>
          </cell>
        </row>
        <row r="338">
          <cell r="A338" t="str">
            <v>PROSPPPOFFAMB</v>
          </cell>
          <cell r="B338">
            <v>35</v>
          </cell>
        </row>
        <row r="339">
          <cell r="A339" t="str">
            <v>PROSPPPOFFAMC</v>
          </cell>
          <cell r="B339">
            <v>23</v>
          </cell>
        </row>
        <row r="340">
          <cell r="A340" t="str">
            <v>PROSPPPOFFAMD</v>
          </cell>
          <cell r="B340">
            <v>8</v>
          </cell>
        </row>
        <row r="341">
          <cell r="A341" t="str">
            <v>PROSPPPOFFAME</v>
          </cell>
          <cell r="B341">
            <v>5</v>
          </cell>
        </row>
        <row r="342">
          <cell r="A342" t="str">
            <v>PROSPPPOFFAMF</v>
          </cell>
          <cell r="B342">
            <v>1</v>
          </cell>
        </row>
        <row r="343">
          <cell r="A343" t="str">
            <v>PROSPPPOFFAMG</v>
          </cell>
          <cell r="B343">
            <v>0</v>
          </cell>
        </row>
        <row r="344">
          <cell r="A344" t="str">
            <v>PROSPPPOFH/WA</v>
          </cell>
          <cell r="B344">
            <v>7</v>
          </cell>
        </row>
        <row r="345">
          <cell r="A345" t="str">
            <v>PROSPPPOFH/WB</v>
          </cell>
          <cell r="B345">
            <v>17</v>
          </cell>
        </row>
        <row r="346">
          <cell r="A346" t="str">
            <v>PROSPPPOFH/WC</v>
          </cell>
          <cell r="B346">
            <v>6</v>
          </cell>
        </row>
        <row r="347">
          <cell r="A347" t="str">
            <v>PROSPPPOFH/WD</v>
          </cell>
          <cell r="B347">
            <v>13</v>
          </cell>
        </row>
        <row r="348">
          <cell r="A348" t="str">
            <v>PROSPPPOFH/WE</v>
          </cell>
          <cell r="B348">
            <v>21</v>
          </cell>
        </row>
        <row r="349">
          <cell r="A349" t="str">
            <v>PROSPPPOFH/WF</v>
          </cell>
          <cell r="B349">
            <v>22</v>
          </cell>
        </row>
        <row r="350">
          <cell r="A350" t="str">
            <v>PROSPPPOFH/WG</v>
          </cell>
          <cell r="B350">
            <v>15</v>
          </cell>
        </row>
        <row r="351">
          <cell r="A351" t="str">
            <v>PROSPPPOFINDA</v>
          </cell>
          <cell r="B351">
            <v>85</v>
          </cell>
        </row>
        <row r="352">
          <cell r="A352" t="str">
            <v>PROSPPPOFINDB</v>
          </cell>
          <cell r="B352">
            <v>92</v>
          </cell>
        </row>
        <row r="353">
          <cell r="A353" t="str">
            <v>PROSPPPOFINDC</v>
          </cell>
          <cell r="B353">
            <v>29</v>
          </cell>
        </row>
        <row r="354">
          <cell r="A354" t="str">
            <v>PROSPPPOFINDD</v>
          </cell>
          <cell r="B354">
            <v>31</v>
          </cell>
        </row>
        <row r="355">
          <cell r="A355" t="str">
            <v>PROSPPPOFINDE</v>
          </cell>
          <cell r="B355">
            <v>33</v>
          </cell>
        </row>
        <row r="356">
          <cell r="A356" t="str">
            <v>PROSPPPOFINDF</v>
          </cell>
          <cell r="B356">
            <v>22</v>
          </cell>
        </row>
        <row r="357">
          <cell r="A357" t="str">
            <v>PROSPPPOFINDG</v>
          </cell>
          <cell r="B357">
            <v>29</v>
          </cell>
        </row>
        <row r="358">
          <cell r="A358" t="str">
            <v>PROSPPPOFSUBA</v>
          </cell>
          <cell r="B358">
            <v>10</v>
          </cell>
        </row>
        <row r="359">
          <cell r="A359" t="str">
            <v>PROSPPPOFSUBB</v>
          </cell>
          <cell r="B359">
            <v>26</v>
          </cell>
        </row>
        <row r="360">
          <cell r="A360" t="str">
            <v>PROSPPPOFSUBC</v>
          </cell>
          <cell r="B360">
            <v>10</v>
          </cell>
        </row>
        <row r="361">
          <cell r="A361" t="str">
            <v>PROSPPPOFSUBD</v>
          </cell>
          <cell r="B361">
            <v>6</v>
          </cell>
        </row>
        <row r="362">
          <cell r="A362" t="str">
            <v>PROSPPPOFSUBE</v>
          </cell>
          <cell r="B362">
            <v>6</v>
          </cell>
        </row>
        <row r="363">
          <cell r="A363" t="str">
            <v>PROSPPPOFSUBF</v>
          </cell>
          <cell r="B363">
            <v>1</v>
          </cell>
        </row>
        <row r="364">
          <cell r="A364" t="str">
            <v>PROSPPPOFSUBG</v>
          </cell>
          <cell r="B364">
            <v>1</v>
          </cell>
        </row>
        <row r="365">
          <cell r="A365" t="str">
            <v>PROSPPPOMFAMA</v>
          </cell>
          <cell r="B365">
            <v>26</v>
          </cell>
        </row>
        <row r="366">
          <cell r="A366" t="str">
            <v>PROSPPPOMFAMB</v>
          </cell>
          <cell r="B366">
            <v>111</v>
          </cell>
        </row>
        <row r="367">
          <cell r="A367" t="str">
            <v>PROSPPPOMFAMC</v>
          </cell>
          <cell r="B367">
            <v>59</v>
          </cell>
        </row>
        <row r="368">
          <cell r="A368" t="str">
            <v>PROSPPPOMFAMD</v>
          </cell>
          <cell r="B368">
            <v>52</v>
          </cell>
        </row>
        <row r="369">
          <cell r="A369" t="str">
            <v>PROSPPPOMFAME</v>
          </cell>
          <cell r="B369">
            <v>27</v>
          </cell>
        </row>
        <row r="370">
          <cell r="A370" t="str">
            <v>PROSPPPOMFAMF</v>
          </cell>
          <cell r="B370">
            <v>6</v>
          </cell>
        </row>
        <row r="371">
          <cell r="A371" t="str">
            <v>PROSPPPOMFAMG</v>
          </cell>
          <cell r="B371">
            <v>4</v>
          </cell>
        </row>
        <row r="372">
          <cell r="A372" t="str">
            <v>PROSPPPOMH/WA</v>
          </cell>
          <cell r="B372">
            <v>19</v>
          </cell>
        </row>
        <row r="373">
          <cell r="A373" t="str">
            <v>PROSPPPOMH/WB</v>
          </cell>
          <cell r="B373">
            <v>27</v>
          </cell>
        </row>
        <row r="374">
          <cell r="A374" t="str">
            <v>PROSPPPOMH/WC</v>
          </cell>
          <cell r="B374">
            <v>14</v>
          </cell>
        </row>
        <row r="375">
          <cell r="A375" t="str">
            <v>PROSPPPOMH/WD</v>
          </cell>
          <cell r="B375">
            <v>11</v>
          </cell>
        </row>
        <row r="376">
          <cell r="A376" t="str">
            <v>PROSPPPOMH/WE</v>
          </cell>
          <cell r="B376">
            <v>22</v>
          </cell>
        </row>
        <row r="377">
          <cell r="A377" t="str">
            <v>PROSPPPOMH/WF</v>
          </cell>
          <cell r="B377">
            <v>28</v>
          </cell>
        </row>
        <row r="378">
          <cell r="A378" t="str">
            <v>PROSPPPOMH/WG</v>
          </cell>
          <cell r="B378">
            <v>33</v>
          </cell>
        </row>
        <row r="379">
          <cell r="A379" t="str">
            <v>PROSPPPOMINDA</v>
          </cell>
          <cell r="B379">
            <v>123</v>
          </cell>
        </row>
        <row r="380">
          <cell r="A380" t="str">
            <v>PROSPPPOMINDB</v>
          </cell>
          <cell r="B380">
            <v>91</v>
          </cell>
        </row>
        <row r="381">
          <cell r="A381" t="str">
            <v>PROSPPPOMINDC</v>
          </cell>
          <cell r="B381">
            <v>49</v>
          </cell>
        </row>
        <row r="382">
          <cell r="A382" t="str">
            <v>PROSPPPOMINDD</v>
          </cell>
          <cell r="B382">
            <v>30</v>
          </cell>
        </row>
        <row r="383">
          <cell r="A383" t="str">
            <v>PROSPPPOMINDE</v>
          </cell>
          <cell r="B383">
            <v>21</v>
          </cell>
        </row>
        <row r="384">
          <cell r="A384" t="str">
            <v>PROSPPPOMINDF</v>
          </cell>
          <cell r="B384">
            <v>13</v>
          </cell>
        </row>
        <row r="385">
          <cell r="A385" t="str">
            <v>PROSPPPOMINDG</v>
          </cell>
          <cell r="B385">
            <v>14</v>
          </cell>
        </row>
        <row r="386">
          <cell r="A386" t="str">
            <v>PROSPPPOMSUBA</v>
          </cell>
          <cell r="B386">
            <v>5</v>
          </cell>
        </row>
        <row r="387">
          <cell r="A387" t="str">
            <v>PROSPPPOMSUBB</v>
          </cell>
          <cell r="B387">
            <v>17</v>
          </cell>
        </row>
        <row r="388">
          <cell r="A388" t="str">
            <v>PROSPPPOMSUBC</v>
          </cell>
          <cell r="B388">
            <v>7</v>
          </cell>
        </row>
        <row r="389">
          <cell r="A389" t="str">
            <v>PROSPPPOMSUBD</v>
          </cell>
          <cell r="B389">
            <v>7</v>
          </cell>
        </row>
        <row r="390">
          <cell r="A390" t="str">
            <v>PROSPPPOMSUBE</v>
          </cell>
          <cell r="B390">
            <v>4</v>
          </cell>
        </row>
        <row r="391">
          <cell r="A391" t="str">
            <v>PROSPPPOMSUBF</v>
          </cell>
          <cell r="B391">
            <v>0</v>
          </cell>
        </row>
        <row r="392">
          <cell r="A392" t="str">
            <v>PROSPPPOMSUBG</v>
          </cell>
          <cell r="B392">
            <v>0</v>
          </cell>
        </row>
        <row r="393">
          <cell r="A393" t="str">
            <v>PROSPTHPFFAMA</v>
          </cell>
          <cell r="B393">
            <v>24</v>
          </cell>
        </row>
        <row r="394">
          <cell r="A394" t="str">
            <v>PROSPTHPFFAMB</v>
          </cell>
          <cell r="B394">
            <v>90</v>
          </cell>
        </row>
        <row r="395">
          <cell r="A395" t="str">
            <v>PROSPTHPFFAMC</v>
          </cell>
          <cell r="B395">
            <v>43</v>
          </cell>
        </row>
        <row r="396">
          <cell r="A396" t="str">
            <v>PROSPTHPFFAMD</v>
          </cell>
          <cell r="B396">
            <v>33</v>
          </cell>
        </row>
        <row r="397">
          <cell r="A397" t="str">
            <v>PROSPTHPFFAME</v>
          </cell>
          <cell r="B397">
            <v>7</v>
          </cell>
        </row>
        <row r="398">
          <cell r="A398" t="str">
            <v>PROSPTHPFFAMF</v>
          </cell>
          <cell r="B398">
            <v>1</v>
          </cell>
        </row>
        <row r="399">
          <cell r="A399" t="str">
            <v>PROSPTHPFFAMG</v>
          </cell>
          <cell r="B399">
            <v>1</v>
          </cell>
        </row>
        <row r="400">
          <cell r="A400" t="str">
            <v>PROSPTHPFH/WA</v>
          </cell>
          <cell r="B400">
            <v>31</v>
          </cell>
        </row>
        <row r="401">
          <cell r="A401" t="str">
            <v>PROSPTHPFH/WB</v>
          </cell>
          <cell r="B401">
            <v>28</v>
          </cell>
        </row>
        <row r="402">
          <cell r="A402" t="str">
            <v>PROSPTHPFH/WC</v>
          </cell>
          <cell r="B402">
            <v>18</v>
          </cell>
        </row>
        <row r="403">
          <cell r="A403" t="str">
            <v>PROSPTHPFH/WD</v>
          </cell>
          <cell r="B403">
            <v>16</v>
          </cell>
        </row>
        <row r="404">
          <cell r="A404" t="str">
            <v>PROSPTHPFH/WE</v>
          </cell>
          <cell r="B404">
            <v>24</v>
          </cell>
        </row>
        <row r="405">
          <cell r="A405" t="str">
            <v>PROSPTHPFH/WF</v>
          </cell>
          <cell r="B405">
            <v>18</v>
          </cell>
        </row>
        <row r="406">
          <cell r="A406" t="str">
            <v>PROSPTHPFH/WG</v>
          </cell>
          <cell r="B406">
            <v>13</v>
          </cell>
        </row>
        <row r="407">
          <cell r="A407" t="str">
            <v>PROSPTHPFINDA</v>
          </cell>
          <cell r="B407">
            <v>274</v>
          </cell>
        </row>
        <row r="408">
          <cell r="A408" t="str">
            <v>PROSPTHPFINDB</v>
          </cell>
          <cell r="B408">
            <v>197</v>
          </cell>
        </row>
        <row r="409">
          <cell r="A409" t="str">
            <v>PROSPTHPFINDC</v>
          </cell>
          <cell r="B409">
            <v>95</v>
          </cell>
        </row>
        <row r="410">
          <cell r="A410" t="str">
            <v>PROSPTHPFINDD</v>
          </cell>
          <cell r="B410">
            <v>103</v>
          </cell>
        </row>
        <row r="411">
          <cell r="A411" t="str">
            <v>PROSPTHPFINDE</v>
          </cell>
          <cell r="B411">
            <v>105</v>
          </cell>
        </row>
        <row r="412">
          <cell r="A412" t="str">
            <v>PROSPTHPFINDF</v>
          </cell>
          <cell r="B412">
            <v>46</v>
          </cell>
        </row>
        <row r="413">
          <cell r="A413" t="str">
            <v>PROSPTHPFINDG</v>
          </cell>
          <cell r="B413">
            <v>59</v>
          </cell>
        </row>
        <row r="414">
          <cell r="A414" t="str">
            <v>PROSPTHPFSUBA</v>
          </cell>
          <cell r="B414">
            <v>65</v>
          </cell>
        </row>
        <row r="415">
          <cell r="A415" t="str">
            <v>PROSPTHPFSUBB</v>
          </cell>
          <cell r="B415">
            <v>115</v>
          </cell>
        </row>
        <row r="416">
          <cell r="A416" t="str">
            <v>PROSPTHPFSUBC</v>
          </cell>
          <cell r="B416">
            <v>45</v>
          </cell>
        </row>
        <row r="417">
          <cell r="A417" t="str">
            <v>PROSPTHPFSUBD</v>
          </cell>
          <cell r="B417">
            <v>38</v>
          </cell>
        </row>
        <row r="418">
          <cell r="A418" t="str">
            <v>PROSPTHPFSUBE</v>
          </cell>
          <cell r="B418">
            <v>13</v>
          </cell>
        </row>
        <row r="419">
          <cell r="A419" t="str">
            <v>PROSPTHPFSUBF</v>
          </cell>
          <cell r="B419">
            <v>4</v>
          </cell>
        </row>
        <row r="420">
          <cell r="A420" t="str">
            <v>PROSPTHPFSUBG</v>
          </cell>
          <cell r="B420">
            <v>0</v>
          </cell>
        </row>
        <row r="421">
          <cell r="A421" t="str">
            <v>PROSPTHPMFAMA</v>
          </cell>
          <cell r="B421">
            <v>74</v>
          </cell>
        </row>
        <row r="422">
          <cell r="A422" t="str">
            <v>PROSPTHPMFAMB</v>
          </cell>
          <cell r="B422">
            <v>303</v>
          </cell>
        </row>
        <row r="423">
          <cell r="A423" t="str">
            <v>PROSPTHPMFAMC</v>
          </cell>
          <cell r="B423">
            <v>173</v>
          </cell>
        </row>
        <row r="424">
          <cell r="A424" t="str">
            <v>PROSPTHPMFAMD</v>
          </cell>
          <cell r="B424">
            <v>118</v>
          </cell>
        </row>
        <row r="425">
          <cell r="A425" t="str">
            <v>PROSPTHPMFAME</v>
          </cell>
          <cell r="B425">
            <v>53</v>
          </cell>
        </row>
        <row r="426">
          <cell r="A426" t="str">
            <v>PROSPTHPMFAMF</v>
          </cell>
          <cell r="B426">
            <v>19</v>
          </cell>
        </row>
        <row r="427">
          <cell r="A427" t="str">
            <v>PROSPTHPMFAMG</v>
          </cell>
          <cell r="B427">
            <v>5</v>
          </cell>
        </row>
        <row r="428">
          <cell r="A428" t="str">
            <v>PROSPTHPMH/WA</v>
          </cell>
          <cell r="B428">
            <v>27</v>
          </cell>
        </row>
        <row r="429">
          <cell r="A429" t="str">
            <v>PROSPTHPMH/WB</v>
          </cell>
          <cell r="B429">
            <v>42</v>
          </cell>
        </row>
        <row r="430">
          <cell r="A430" t="str">
            <v>PROSPTHPMH/WC</v>
          </cell>
          <cell r="B430">
            <v>21</v>
          </cell>
        </row>
        <row r="431">
          <cell r="A431" t="str">
            <v>PROSPTHPMH/WD</v>
          </cell>
          <cell r="B431">
            <v>38</v>
          </cell>
        </row>
        <row r="432">
          <cell r="A432" t="str">
            <v>PROSPTHPMH/WE</v>
          </cell>
          <cell r="B432">
            <v>47</v>
          </cell>
        </row>
        <row r="433">
          <cell r="A433" t="str">
            <v>PROSPTHPMH/WF</v>
          </cell>
          <cell r="B433">
            <v>69</v>
          </cell>
        </row>
        <row r="434">
          <cell r="A434" t="str">
            <v>PROSPTHPMH/WG</v>
          </cell>
          <cell r="B434">
            <v>41</v>
          </cell>
        </row>
        <row r="435">
          <cell r="A435" t="str">
            <v>PROSPTHPMINDA</v>
          </cell>
          <cell r="B435">
            <v>379</v>
          </cell>
        </row>
        <row r="436">
          <cell r="A436" t="str">
            <v>PROSPTHPMINDB</v>
          </cell>
          <cell r="B436">
            <v>294</v>
          </cell>
        </row>
        <row r="437">
          <cell r="A437" t="str">
            <v>PROSPTHPMINDC</v>
          </cell>
          <cell r="B437">
            <v>140</v>
          </cell>
        </row>
        <row r="438">
          <cell r="A438" t="str">
            <v>PROSPTHPMINDD</v>
          </cell>
          <cell r="B438">
            <v>104</v>
          </cell>
        </row>
        <row r="439">
          <cell r="A439" t="str">
            <v>PROSPTHPMINDE</v>
          </cell>
          <cell r="B439">
            <v>80</v>
          </cell>
        </row>
        <row r="440">
          <cell r="A440" t="str">
            <v>PROSPTHPMINDF</v>
          </cell>
          <cell r="B440">
            <v>55</v>
          </cell>
        </row>
        <row r="441">
          <cell r="A441" t="str">
            <v>PROSPTHPMINDG</v>
          </cell>
          <cell r="B441">
            <v>26</v>
          </cell>
        </row>
        <row r="442">
          <cell r="A442" t="str">
            <v>PROSPTHPMSUBA</v>
          </cell>
          <cell r="B442">
            <v>54</v>
          </cell>
        </row>
        <row r="443">
          <cell r="A443" t="str">
            <v>PROSPTHPMSUBB</v>
          </cell>
          <cell r="B443">
            <v>93</v>
          </cell>
        </row>
        <row r="444">
          <cell r="A444" t="str">
            <v>PROSPTHPMSUBC</v>
          </cell>
          <cell r="B444">
            <v>38</v>
          </cell>
        </row>
        <row r="445">
          <cell r="A445" t="str">
            <v>PROSPTHPMSUBD</v>
          </cell>
          <cell r="B445">
            <v>22</v>
          </cell>
        </row>
        <row r="446">
          <cell r="A446" t="str">
            <v>PROSPTHPMSUBE</v>
          </cell>
          <cell r="B446">
            <v>15</v>
          </cell>
        </row>
        <row r="447">
          <cell r="A447" t="str">
            <v>PROSPTHPMSUBF</v>
          </cell>
          <cell r="B447">
            <v>4</v>
          </cell>
        </row>
        <row r="448">
          <cell r="A448" t="str">
            <v>PROSPTHPMSUBG</v>
          </cell>
          <cell r="B448">
            <v>1</v>
          </cell>
        </row>
      </sheetData>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geGenderFactors_FEHB-HMO-2018"/>
      <sheetName val="AgeGenFactors_NonFEHB-2018"/>
      <sheetName val="AgeGenFactors_all_Mkts-2018"/>
      <sheetName val="pivot-2018-CensusCheck"/>
      <sheetName val="AgeGenderFactors_FEHB-HMO-2017"/>
      <sheetName val="AgeGenFactors_NonFEHB-2017"/>
      <sheetName val="AgeGenFactors_all_Mkts-2017"/>
      <sheetName val="pivot-2017-CensusCheck"/>
      <sheetName val="exposure_2017"/>
      <sheetName val="Expo_FEHB_2017"/>
      <sheetName val="Expo_NonFEHB_2017"/>
      <sheetName val="exposure_2018"/>
      <sheetName val="Expo_FEHB_2018"/>
      <sheetName val="Expo_NonFEHB_2018"/>
      <sheetName val="wor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1FDB4-3108-4ED5-9B23-42B6A4B1453C}">
  <sheetPr>
    <pageSetUpPr fitToPage="1"/>
  </sheetPr>
  <dimension ref="A7:V113"/>
  <sheetViews>
    <sheetView showGridLines="0" zoomScale="85" zoomScaleNormal="85" workbookViewId="0">
      <selection activeCell="H34" sqref="H34"/>
    </sheetView>
  </sheetViews>
  <sheetFormatPr defaultRowHeight="15.75" x14ac:dyDescent="0.25"/>
  <cols>
    <col min="1" max="1" width="27.28515625" style="2" customWidth="1"/>
    <col min="2" max="2" width="7.7109375" style="2" customWidth="1"/>
    <col min="3" max="3" width="10.7109375" style="2" bestFit="1" customWidth="1"/>
    <col min="4" max="4" width="8.5703125" style="2" customWidth="1"/>
    <col min="5" max="5" width="11.7109375" style="2" customWidth="1"/>
    <col min="6" max="6" width="11.140625" style="2" customWidth="1"/>
    <col min="7" max="7" width="10.7109375" style="2" customWidth="1"/>
    <col min="8" max="8" width="10.42578125" style="2" customWidth="1"/>
    <col min="9" max="9" width="4.28515625" style="2" customWidth="1"/>
    <col min="10" max="10" width="9.28515625" style="2"/>
    <col min="11" max="11" width="11.5703125" style="2" customWidth="1"/>
    <col min="12" max="12" width="7.7109375" style="2" customWidth="1"/>
    <col min="13" max="13" width="8.7109375" style="2" customWidth="1"/>
    <col min="14" max="21" width="7.7109375" style="2" customWidth="1"/>
    <col min="22" max="22" width="9.7109375" style="2" customWidth="1"/>
    <col min="23" max="256" width="7.7109375" style="2" customWidth="1"/>
    <col min="257" max="257" width="9.28515625" style="2"/>
    <col min="258" max="258" width="7.7109375" style="2" customWidth="1"/>
    <col min="259" max="260" width="8.5703125" style="2" customWidth="1"/>
    <col min="261" max="261" width="9" style="2" customWidth="1"/>
    <col min="262" max="263" width="7.7109375" style="2" customWidth="1"/>
    <col min="264" max="264" width="8.7109375" style="2" customWidth="1"/>
    <col min="265" max="265" width="7.7109375" style="2" customWidth="1"/>
    <col min="266" max="266" width="9.28515625" style="2"/>
    <col min="267" max="267" width="10" style="2" customWidth="1"/>
    <col min="268" max="268" width="7.7109375" style="2" customWidth="1"/>
    <col min="269" max="269" width="8.7109375" style="2" customWidth="1"/>
    <col min="270" max="277" width="7.7109375" style="2" customWidth="1"/>
    <col min="278" max="278" width="9.7109375" style="2" customWidth="1"/>
    <col min="279" max="512" width="7.7109375" style="2" customWidth="1"/>
    <col min="513" max="513" width="9.28515625" style="2"/>
    <col min="514" max="514" width="7.7109375" style="2" customWidth="1"/>
    <col min="515" max="516" width="8.5703125" style="2" customWidth="1"/>
    <col min="517" max="517" width="9" style="2" customWidth="1"/>
    <col min="518" max="519" width="7.7109375" style="2" customWidth="1"/>
    <col min="520" max="520" width="8.7109375" style="2" customWidth="1"/>
    <col min="521" max="521" width="7.7109375" style="2" customWidth="1"/>
    <col min="522" max="522" width="9.28515625" style="2"/>
    <col min="523" max="523" width="10" style="2" customWidth="1"/>
    <col min="524" max="524" width="7.7109375" style="2" customWidth="1"/>
    <col min="525" max="525" width="8.7109375" style="2" customWidth="1"/>
    <col min="526" max="533" width="7.7109375" style="2" customWidth="1"/>
    <col min="534" max="534" width="9.7109375" style="2" customWidth="1"/>
    <col min="535" max="768" width="7.7109375" style="2" customWidth="1"/>
    <col min="769" max="769" width="9.28515625" style="2"/>
    <col min="770" max="770" width="7.7109375" style="2" customWidth="1"/>
    <col min="771" max="772" width="8.5703125" style="2" customWidth="1"/>
    <col min="773" max="773" width="9" style="2" customWidth="1"/>
    <col min="774" max="775" width="7.7109375" style="2" customWidth="1"/>
    <col min="776" max="776" width="8.7109375" style="2" customWidth="1"/>
    <col min="777" max="777" width="7.7109375" style="2" customWidth="1"/>
    <col min="778" max="778" width="9.28515625" style="2"/>
    <col min="779" max="779" width="10" style="2" customWidth="1"/>
    <col min="780" max="780" width="7.7109375" style="2" customWidth="1"/>
    <col min="781" max="781" width="8.7109375" style="2" customWidth="1"/>
    <col min="782" max="789" width="7.7109375" style="2" customWidth="1"/>
    <col min="790" max="790" width="9.7109375" style="2" customWidth="1"/>
    <col min="791" max="1024" width="7.7109375" style="2" customWidth="1"/>
    <col min="1025" max="1025" width="9.28515625" style="2"/>
    <col min="1026" max="1026" width="7.7109375" style="2" customWidth="1"/>
    <col min="1027" max="1028" width="8.5703125" style="2" customWidth="1"/>
    <col min="1029" max="1029" width="9" style="2" customWidth="1"/>
    <col min="1030" max="1031" width="7.7109375" style="2" customWidth="1"/>
    <col min="1032" max="1032" width="8.7109375" style="2" customWidth="1"/>
    <col min="1033" max="1033" width="7.7109375" style="2" customWidth="1"/>
    <col min="1034" max="1034" width="9.28515625" style="2"/>
    <col min="1035" max="1035" width="10" style="2" customWidth="1"/>
    <col min="1036" max="1036" width="7.7109375" style="2" customWidth="1"/>
    <col min="1037" max="1037" width="8.7109375" style="2" customWidth="1"/>
    <col min="1038" max="1045" width="7.7109375" style="2" customWidth="1"/>
    <col min="1046" max="1046" width="9.7109375" style="2" customWidth="1"/>
    <col min="1047" max="1280" width="7.7109375" style="2" customWidth="1"/>
    <col min="1281" max="1281" width="9.28515625" style="2"/>
    <col min="1282" max="1282" width="7.7109375" style="2" customWidth="1"/>
    <col min="1283" max="1284" width="8.5703125" style="2" customWidth="1"/>
    <col min="1285" max="1285" width="9" style="2" customWidth="1"/>
    <col min="1286" max="1287" width="7.7109375" style="2" customWidth="1"/>
    <col min="1288" max="1288" width="8.7109375" style="2" customWidth="1"/>
    <col min="1289" max="1289" width="7.7109375" style="2" customWidth="1"/>
    <col min="1290" max="1290" width="9.28515625" style="2"/>
    <col min="1291" max="1291" width="10" style="2" customWidth="1"/>
    <col min="1292" max="1292" width="7.7109375" style="2" customWidth="1"/>
    <col min="1293" max="1293" width="8.7109375" style="2" customWidth="1"/>
    <col min="1294" max="1301" width="7.7109375" style="2" customWidth="1"/>
    <col min="1302" max="1302" width="9.7109375" style="2" customWidth="1"/>
    <col min="1303" max="1536" width="7.7109375" style="2" customWidth="1"/>
    <col min="1537" max="1537" width="9.28515625" style="2"/>
    <col min="1538" max="1538" width="7.7109375" style="2" customWidth="1"/>
    <col min="1539" max="1540" width="8.5703125" style="2" customWidth="1"/>
    <col min="1541" max="1541" width="9" style="2" customWidth="1"/>
    <col min="1542" max="1543" width="7.7109375" style="2" customWidth="1"/>
    <col min="1544" max="1544" width="8.7109375" style="2" customWidth="1"/>
    <col min="1545" max="1545" width="7.7109375" style="2" customWidth="1"/>
    <col min="1546" max="1546" width="9.28515625" style="2"/>
    <col min="1547" max="1547" width="10" style="2" customWidth="1"/>
    <col min="1548" max="1548" width="7.7109375" style="2" customWidth="1"/>
    <col min="1549" max="1549" width="8.7109375" style="2" customWidth="1"/>
    <col min="1550" max="1557" width="7.7109375" style="2" customWidth="1"/>
    <col min="1558" max="1558" width="9.7109375" style="2" customWidth="1"/>
    <col min="1559" max="1792" width="7.7109375" style="2" customWidth="1"/>
    <col min="1793" max="1793" width="9.28515625" style="2"/>
    <col min="1794" max="1794" width="7.7109375" style="2" customWidth="1"/>
    <col min="1795" max="1796" width="8.5703125" style="2" customWidth="1"/>
    <col min="1797" max="1797" width="9" style="2" customWidth="1"/>
    <col min="1798" max="1799" width="7.7109375" style="2" customWidth="1"/>
    <col min="1800" max="1800" width="8.7109375" style="2" customWidth="1"/>
    <col min="1801" max="1801" width="7.7109375" style="2" customWidth="1"/>
    <col min="1802" max="1802" width="9.28515625" style="2"/>
    <col min="1803" max="1803" width="10" style="2" customWidth="1"/>
    <col min="1804" max="1804" width="7.7109375" style="2" customWidth="1"/>
    <col min="1805" max="1805" width="8.7109375" style="2" customWidth="1"/>
    <col min="1806" max="1813" width="7.7109375" style="2" customWidth="1"/>
    <col min="1814" max="1814" width="9.7109375" style="2" customWidth="1"/>
    <col min="1815" max="2048" width="7.7109375" style="2" customWidth="1"/>
    <col min="2049" max="2049" width="9.28515625" style="2"/>
    <col min="2050" max="2050" width="7.7109375" style="2" customWidth="1"/>
    <col min="2051" max="2052" width="8.5703125" style="2" customWidth="1"/>
    <col min="2053" max="2053" width="9" style="2" customWidth="1"/>
    <col min="2054" max="2055" width="7.7109375" style="2" customWidth="1"/>
    <col min="2056" max="2056" width="8.7109375" style="2" customWidth="1"/>
    <col min="2057" max="2057" width="7.7109375" style="2" customWidth="1"/>
    <col min="2058" max="2058" width="9.28515625" style="2"/>
    <col min="2059" max="2059" width="10" style="2" customWidth="1"/>
    <col min="2060" max="2060" width="7.7109375" style="2" customWidth="1"/>
    <col min="2061" max="2061" width="8.7109375" style="2" customWidth="1"/>
    <col min="2062" max="2069" width="7.7109375" style="2" customWidth="1"/>
    <col min="2070" max="2070" width="9.7109375" style="2" customWidth="1"/>
    <col min="2071" max="2304" width="7.7109375" style="2" customWidth="1"/>
    <col min="2305" max="2305" width="9.28515625" style="2"/>
    <col min="2306" max="2306" width="7.7109375" style="2" customWidth="1"/>
    <col min="2307" max="2308" width="8.5703125" style="2" customWidth="1"/>
    <col min="2309" max="2309" width="9" style="2" customWidth="1"/>
    <col min="2310" max="2311" width="7.7109375" style="2" customWidth="1"/>
    <col min="2312" max="2312" width="8.7109375" style="2" customWidth="1"/>
    <col min="2313" max="2313" width="7.7109375" style="2" customWidth="1"/>
    <col min="2314" max="2314" width="9.28515625" style="2"/>
    <col min="2315" max="2315" width="10" style="2" customWidth="1"/>
    <col min="2316" max="2316" width="7.7109375" style="2" customWidth="1"/>
    <col min="2317" max="2317" width="8.7109375" style="2" customWidth="1"/>
    <col min="2318" max="2325" width="7.7109375" style="2" customWidth="1"/>
    <col min="2326" max="2326" width="9.7109375" style="2" customWidth="1"/>
    <col min="2327" max="2560" width="7.7109375" style="2" customWidth="1"/>
    <col min="2561" max="2561" width="9.28515625" style="2"/>
    <col min="2562" max="2562" width="7.7109375" style="2" customWidth="1"/>
    <col min="2563" max="2564" width="8.5703125" style="2" customWidth="1"/>
    <col min="2565" max="2565" width="9" style="2" customWidth="1"/>
    <col min="2566" max="2567" width="7.7109375" style="2" customWidth="1"/>
    <col min="2568" max="2568" width="8.7109375" style="2" customWidth="1"/>
    <col min="2569" max="2569" width="7.7109375" style="2" customWidth="1"/>
    <col min="2570" max="2570" width="9.28515625" style="2"/>
    <col min="2571" max="2571" width="10" style="2" customWidth="1"/>
    <col min="2572" max="2572" width="7.7109375" style="2" customWidth="1"/>
    <col min="2573" max="2573" width="8.7109375" style="2" customWidth="1"/>
    <col min="2574" max="2581" width="7.7109375" style="2" customWidth="1"/>
    <col min="2582" max="2582" width="9.7109375" style="2" customWidth="1"/>
    <col min="2583" max="2816" width="7.7109375" style="2" customWidth="1"/>
    <col min="2817" max="2817" width="9.28515625" style="2"/>
    <col min="2818" max="2818" width="7.7109375" style="2" customWidth="1"/>
    <col min="2819" max="2820" width="8.5703125" style="2" customWidth="1"/>
    <col min="2821" max="2821" width="9" style="2" customWidth="1"/>
    <col min="2822" max="2823" width="7.7109375" style="2" customWidth="1"/>
    <col min="2824" max="2824" width="8.7109375" style="2" customWidth="1"/>
    <col min="2825" max="2825" width="7.7109375" style="2" customWidth="1"/>
    <col min="2826" max="2826" width="9.28515625" style="2"/>
    <col min="2827" max="2827" width="10" style="2" customWidth="1"/>
    <col min="2828" max="2828" width="7.7109375" style="2" customWidth="1"/>
    <col min="2829" max="2829" width="8.7109375" style="2" customWidth="1"/>
    <col min="2830" max="2837" width="7.7109375" style="2" customWidth="1"/>
    <col min="2838" max="2838" width="9.7109375" style="2" customWidth="1"/>
    <col min="2839" max="3072" width="7.7109375" style="2" customWidth="1"/>
    <col min="3073" max="3073" width="9.28515625" style="2"/>
    <col min="3074" max="3074" width="7.7109375" style="2" customWidth="1"/>
    <col min="3075" max="3076" width="8.5703125" style="2" customWidth="1"/>
    <col min="3077" max="3077" width="9" style="2" customWidth="1"/>
    <col min="3078" max="3079" width="7.7109375" style="2" customWidth="1"/>
    <col min="3080" max="3080" width="8.7109375" style="2" customWidth="1"/>
    <col min="3081" max="3081" width="7.7109375" style="2" customWidth="1"/>
    <col min="3082" max="3082" width="9.28515625" style="2"/>
    <col min="3083" max="3083" width="10" style="2" customWidth="1"/>
    <col min="3084" max="3084" width="7.7109375" style="2" customWidth="1"/>
    <col min="3085" max="3085" width="8.7109375" style="2" customWidth="1"/>
    <col min="3086" max="3093" width="7.7109375" style="2" customWidth="1"/>
    <col min="3094" max="3094" width="9.7109375" style="2" customWidth="1"/>
    <col min="3095" max="3328" width="7.7109375" style="2" customWidth="1"/>
    <col min="3329" max="3329" width="9.28515625" style="2"/>
    <col min="3330" max="3330" width="7.7109375" style="2" customWidth="1"/>
    <col min="3331" max="3332" width="8.5703125" style="2" customWidth="1"/>
    <col min="3333" max="3333" width="9" style="2" customWidth="1"/>
    <col min="3334" max="3335" width="7.7109375" style="2" customWidth="1"/>
    <col min="3336" max="3336" width="8.7109375" style="2" customWidth="1"/>
    <col min="3337" max="3337" width="7.7109375" style="2" customWidth="1"/>
    <col min="3338" max="3338" width="9.28515625" style="2"/>
    <col min="3339" max="3339" width="10" style="2" customWidth="1"/>
    <col min="3340" max="3340" width="7.7109375" style="2" customWidth="1"/>
    <col min="3341" max="3341" width="8.7109375" style="2" customWidth="1"/>
    <col min="3342" max="3349" width="7.7109375" style="2" customWidth="1"/>
    <col min="3350" max="3350" width="9.7109375" style="2" customWidth="1"/>
    <col min="3351" max="3584" width="7.7109375" style="2" customWidth="1"/>
    <col min="3585" max="3585" width="9.28515625" style="2"/>
    <col min="3586" max="3586" width="7.7109375" style="2" customWidth="1"/>
    <col min="3587" max="3588" width="8.5703125" style="2" customWidth="1"/>
    <col min="3589" max="3589" width="9" style="2" customWidth="1"/>
    <col min="3590" max="3591" width="7.7109375" style="2" customWidth="1"/>
    <col min="3592" max="3592" width="8.7109375" style="2" customWidth="1"/>
    <col min="3593" max="3593" width="7.7109375" style="2" customWidth="1"/>
    <col min="3594" max="3594" width="9.28515625" style="2"/>
    <col min="3595" max="3595" width="10" style="2" customWidth="1"/>
    <col min="3596" max="3596" width="7.7109375" style="2" customWidth="1"/>
    <col min="3597" max="3597" width="8.7109375" style="2" customWidth="1"/>
    <col min="3598" max="3605" width="7.7109375" style="2" customWidth="1"/>
    <col min="3606" max="3606" width="9.7109375" style="2" customWidth="1"/>
    <col min="3607" max="3840" width="7.7109375" style="2" customWidth="1"/>
    <col min="3841" max="3841" width="9.28515625" style="2"/>
    <col min="3842" max="3842" width="7.7109375" style="2" customWidth="1"/>
    <col min="3843" max="3844" width="8.5703125" style="2" customWidth="1"/>
    <col min="3845" max="3845" width="9" style="2" customWidth="1"/>
    <col min="3846" max="3847" width="7.7109375" style="2" customWidth="1"/>
    <col min="3848" max="3848" width="8.7109375" style="2" customWidth="1"/>
    <col min="3849" max="3849" width="7.7109375" style="2" customWidth="1"/>
    <col min="3850" max="3850" width="9.28515625" style="2"/>
    <col min="3851" max="3851" width="10" style="2" customWidth="1"/>
    <col min="3852" max="3852" width="7.7109375" style="2" customWidth="1"/>
    <col min="3853" max="3853" width="8.7109375" style="2" customWidth="1"/>
    <col min="3854" max="3861" width="7.7109375" style="2" customWidth="1"/>
    <col min="3862" max="3862" width="9.7109375" style="2" customWidth="1"/>
    <col min="3863" max="4096" width="7.7109375" style="2" customWidth="1"/>
    <col min="4097" max="4097" width="9.28515625" style="2"/>
    <col min="4098" max="4098" width="7.7109375" style="2" customWidth="1"/>
    <col min="4099" max="4100" width="8.5703125" style="2" customWidth="1"/>
    <col min="4101" max="4101" width="9" style="2" customWidth="1"/>
    <col min="4102" max="4103" width="7.7109375" style="2" customWidth="1"/>
    <col min="4104" max="4104" width="8.7109375" style="2" customWidth="1"/>
    <col min="4105" max="4105" width="7.7109375" style="2" customWidth="1"/>
    <col min="4106" max="4106" width="9.28515625" style="2"/>
    <col min="4107" max="4107" width="10" style="2" customWidth="1"/>
    <col min="4108" max="4108" width="7.7109375" style="2" customWidth="1"/>
    <col min="4109" max="4109" width="8.7109375" style="2" customWidth="1"/>
    <col min="4110" max="4117" width="7.7109375" style="2" customWidth="1"/>
    <col min="4118" max="4118" width="9.7109375" style="2" customWidth="1"/>
    <col min="4119" max="4352" width="7.7109375" style="2" customWidth="1"/>
    <col min="4353" max="4353" width="9.28515625" style="2"/>
    <col min="4354" max="4354" width="7.7109375" style="2" customWidth="1"/>
    <col min="4355" max="4356" width="8.5703125" style="2" customWidth="1"/>
    <col min="4357" max="4357" width="9" style="2" customWidth="1"/>
    <col min="4358" max="4359" width="7.7109375" style="2" customWidth="1"/>
    <col min="4360" max="4360" width="8.7109375" style="2" customWidth="1"/>
    <col min="4361" max="4361" width="7.7109375" style="2" customWidth="1"/>
    <col min="4362" max="4362" width="9.28515625" style="2"/>
    <col min="4363" max="4363" width="10" style="2" customWidth="1"/>
    <col min="4364" max="4364" width="7.7109375" style="2" customWidth="1"/>
    <col min="4365" max="4365" width="8.7109375" style="2" customWidth="1"/>
    <col min="4366" max="4373" width="7.7109375" style="2" customWidth="1"/>
    <col min="4374" max="4374" width="9.7109375" style="2" customWidth="1"/>
    <col min="4375" max="4608" width="7.7109375" style="2" customWidth="1"/>
    <col min="4609" max="4609" width="9.28515625" style="2"/>
    <col min="4610" max="4610" width="7.7109375" style="2" customWidth="1"/>
    <col min="4611" max="4612" width="8.5703125" style="2" customWidth="1"/>
    <col min="4613" max="4613" width="9" style="2" customWidth="1"/>
    <col min="4614" max="4615" width="7.7109375" style="2" customWidth="1"/>
    <col min="4616" max="4616" width="8.7109375" style="2" customWidth="1"/>
    <col min="4617" max="4617" width="7.7109375" style="2" customWidth="1"/>
    <col min="4618" max="4618" width="9.28515625" style="2"/>
    <col min="4619" max="4619" width="10" style="2" customWidth="1"/>
    <col min="4620" max="4620" width="7.7109375" style="2" customWidth="1"/>
    <col min="4621" max="4621" width="8.7109375" style="2" customWidth="1"/>
    <col min="4622" max="4629" width="7.7109375" style="2" customWidth="1"/>
    <col min="4630" max="4630" width="9.7109375" style="2" customWidth="1"/>
    <col min="4631" max="4864" width="7.7109375" style="2" customWidth="1"/>
    <col min="4865" max="4865" width="9.28515625" style="2"/>
    <col min="4866" max="4866" width="7.7109375" style="2" customWidth="1"/>
    <col min="4867" max="4868" width="8.5703125" style="2" customWidth="1"/>
    <col min="4869" max="4869" width="9" style="2" customWidth="1"/>
    <col min="4870" max="4871" width="7.7109375" style="2" customWidth="1"/>
    <col min="4872" max="4872" width="8.7109375" style="2" customWidth="1"/>
    <col min="4873" max="4873" width="7.7109375" style="2" customWidth="1"/>
    <col min="4874" max="4874" width="9.28515625" style="2"/>
    <col min="4875" max="4875" width="10" style="2" customWidth="1"/>
    <col min="4876" max="4876" width="7.7109375" style="2" customWidth="1"/>
    <col min="4877" max="4877" width="8.7109375" style="2" customWidth="1"/>
    <col min="4878" max="4885" width="7.7109375" style="2" customWidth="1"/>
    <col min="4886" max="4886" width="9.7109375" style="2" customWidth="1"/>
    <col min="4887" max="5120" width="7.7109375" style="2" customWidth="1"/>
    <col min="5121" max="5121" width="9.28515625" style="2"/>
    <col min="5122" max="5122" width="7.7109375" style="2" customWidth="1"/>
    <col min="5123" max="5124" width="8.5703125" style="2" customWidth="1"/>
    <col min="5125" max="5125" width="9" style="2" customWidth="1"/>
    <col min="5126" max="5127" width="7.7109375" style="2" customWidth="1"/>
    <col min="5128" max="5128" width="8.7109375" style="2" customWidth="1"/>
    <col min="5129" max="5129" width="7.7109375" style="2" customWidth="1"/>
    <col min="5130" max="5130" width="9.28515625" style="2"/>
    <col min="5131" max="5131" width="10" style="2" customWidth="1"/>
    <col min="5132" max="5132" width="7.7109375" style="2" customWidth="1"/>
    <col min="5133" max="5133" width="8.7109375" style="2" customWidth="1"/>
    <col min="5134" max="5141" width="7.7109375" style="2" customWidth="1"/>
    <col min="5142" max="5142" width="9.7109375" style="2" customWidth="1"/>
    <col min="5143" max="5376" width="7.7109375" style="2" customWidth="1"/>
    <col min="5377" max="5377" width="9.28515625" style="2"/>
    <col min="5378" max="5378" width="7.7109375" style="2" customWidth="1"/>
    <col min="5379" max="5380" width="8.5703125" style="2" customWidth="1"/>
    <col min="5381" max="5381" width="9" style="2" customWidth="1"/>
    <col min="5382" max="5383" width="7.7109375" style="2" customWidth="1"/>
    <col min="5384" max="5384" width="8.7109375" style="2" customWidth="1"/>
    <col min="5385" max="5385" width="7.7109375" style="2" customWidth="1"/>
    <col min="5386" max="5386" width="9.28515625" style="2"/>
    <col min="5387" max="5387" width="10" style="2" customWidth="1"/>
    <col min="5388" max="5388" width="7.7109375" style="2" customWidth="1"/>
    <col min="5389" max="5389" width="8.7109375" style="2" customWidth="1"/>
    <col min="5390" max="5397" width="7.7109375" style="2" customWidth="1"/>
    <col min="5398" max="5398" width="9.7109375" style="2" customWidth="1"/>
    <col min="5399" max="5632" width="7.7109375" style="2" customWidth="1"/>
    <col min="5633" max="5633" width="9.28515625" style="2"/>
    <col min="5634" max="5634" width="7.7109375" style="2" customWidth="1"/>
    <col min="5635" max="5636" width="8.5703125" style="2" customWidth="1"/>
    <col min="5637" max="5637" width="9" style="2" customWidth="1"/>
    <col min="5638" max="5639" width="7.7109375" style="2" customWidth="1"/>
    <col min="5640" max="5640" width="8.7109375" style="2" customWidth="1"/>
    <col min="5641" max="5641" width="7.7109375" style="2" customWidth="1"/>
    <col min="5642" max="5642" width="9.28515625" style="2"/>
    <col min="5643" max="5643" width="10" style="2" customWidth="1"/>
    <col min="5644" max="5644" width="7.7109375" style="2" customWidth="1"/>
    <col min="5645" max="5645" width="8.7109375" style="2" customWidth="1"/>
    <col min="5646" max="5653" width="7.7109375" style="2" customWidth="1"/>
    <col min="5654" max="5654" width="9.7109375" style="2" customWidth="1"/>
    <col min="5655" max="5888" width="7.7109375" style="2" customWidth="1"/>
    <col min="5889" max="5889" width="9.28515625" style="2"/>
    <col min="5890" max="5890" width="7.7109375" style="2" customWidth="1"/>
    <col min="5891" max="5892" width="8.5703125" style="2" customWidth="1"/>
    <col min="5893" max="5893" width="9" style="2" customWidth="1"/>
    <col min="5894" max="5895" width="7.7109375" style="2" customWidth="1"/>
    <col min="5896" max="5896" width="8.7109375" style="2" customWidth="1"/>
    <col min="5897" max="5897" width="7.7109375" style="2" customWidth="1"/>
    <col min="5898" max="5898" width="9.28515625" style="2"/>
    <col min="5899" max="5899" width="10" style="2" customWidth="1"/>
    <col min="5900" max="5900" width="7.7109375" style="2" customWidth="1"/>
    <col min="5901" max="5901" width="8.7109375" style="2" customWidth="1"/>
    <col min="5902" max="5909" width="7.7109375" style="2" customWidth="1"/>
    <col min="5910" max="5910" width="9.7109375" style="2" customWidth="1"/>
    <col min="5911" max="6144" width="7.7109375" style="2" customWidth="1"/>
    <col min="6145" max="6145" width="9.28515625" style="2"/>
    <col min="6146" max="6146" width="7.7109375" style="2" customWidth="1"/>
    <col min="6147" max="6148" width="8.5703125" style="2" customWidth="1"/>
    <col min="6149" max="6149" width="9" style="2" customWidth="1"/>
    <col min="6150" max="6151" width="7.7109375" style="2" customWidth="1"/>
    <col min="6152" max="6152" width="8.7109375" style="2" customWidth="1"/>
    <col min="6153" max="6153" width="7.7109375" style="2" customWidth="1"/>
    <col min="6154" max="6154" width="9.28515625" style="2"/>
    <col min="6155" max="6155" width="10" style="2" customWidth="1"/>
    <col min="6156" max="6156" width="7.7109375" style="2" customWidth="1"/>
    <col min="6157" max="6157" width="8.7109375" style="2" customWidth="1"/>
    <col min="6158" max="6165" width="7.7109375" style="2" customWidth="1"/>
    <col min="6166" max="6166" width="9.7109375" style="2" customWidth="1"/>
    <col min="6167" max="6400" width="7.7109375" style="2" customWidth="1"/>
    <col min="6401" max="6401" width="9.28515625" style="2"/>
    <col min="6402" max="6402" width="7.7109375" style="2" customWidth="1"/>
    <col min="6403" max="6404" width="8.5703125" style="2" customWidth="1"/>
    <col min="6405" max="6405" width="9" style="2" customWidth="1"/>
    <col min="6406" max="6407" width="7.7109375" style="2" customWidth="1"/>
    <col min="6408" max="6408" width="8.7109375" style="2" customWidth="1"/>
    <col min="6409" max="6409" width="7.7109375" style="2" customWidth="1"/>
    <col min="6410" max="6410" width="9.28515625" style="2"/>
    <col min="6411" max="6411" width="10" style="2" customWidth="1"/>
    <col min="6412" max="6412" width="7.7109375" style="2" customWidth="1"/>
    <col min="6413" max="6413" width="8.7109375" style="2" customWidth="1"/>
    <col min="6414" max="6421" width="7.7109375" style="2" customWidth="1"/>
    <col min="6422" max="6422" width="9.7109375" style="2" customWidth="1"/>
    <col min="6423" max="6656" width="7.7109375" style="2" customWidth="1"/>
    <col min="6657" max="6657" width="9.28515625" style="2"/>
    <col min="6658" max="6658" width="7.7109375" style="2" customWidth="1"/>
    <col min="6659" max="6660" width="8.5703125" style="2" customWidth="1"/>
    <col min="6661" max="6661" width="9" style="2" customWidth="1"/>
    <col min="6662" max="6663" width="7.7109375" style="2" customWidth="1"/>
    <col min="6664" max="6664" width="8.7109375" style="2" customWidth="1"/>
    <col min="6665" max="6665" width="7.7109375" style="2" customWidth="1"/>
    <col min="6666" max="6666" width="9.28515625" style="2"/>
    <col min="6667" max="6667" width="10" style="2" customWidth="1"/>
    <col min="6668" max="6668" width="7.7109375" style="2" customWidth="1"/>
    <col min="6669" max="6669" width="8.7109375" style="2" customWidth="1"/>
    <col min="6670" max="6677" width="7.7109375" style="2" customWidth="1"/>
    <col min="6678" max="6678" width="9.7109375" style="2" customWidth="1"/>
    <col min="6679" max="6912" width="7.7109375" style="2" customWidth="1"/>
    <col min="6913" max="6913" width="9.28515625" style="2"/>
    <col min="6914" max="6914" width="7.7109375" style="2" customWidth="1"/>
    <col min="6915" max="6916" width="8.5703125" style="2" customWidth="1"/>
    <col min="6917" max="6917" width="9" style="2" customWidth="1"/>
    <col min="6918" max="6919" width="7.7109375" style="2" customWidth="1"/>
    <col min="6920" max="6920" width="8.7109375" style="2" customWidth="1"/>
    <col min="6921" max="6921" width="7.7109375" style="2" customWidth="1"/>
    <col min="6922" max="6922" width="9.28515625" style="2"/>
    <col min="6923" max="6923" width="10" style="2" customWidth="1"/>
    <col min="6924" max="6924" width="7.7109375" style="2" customWidth="1"/>
    <col min="6925" max="6925" width="8.7109375" style="2" customWidth="1"/>
    <col min="6926" max="6933" width="7.7109375" style="2" customWidth="1"/>
    <col min="6934" max="6934" width="9.7109375" style="2" customWidth="1"/>
    <col min="6935" max="7168" width="7.7109375" style="2" customWidth="1"/>
    <col min="7169" max="7169" width="9.28515625" style="2"/>
    <col min="7170" max="7170" width="7.7109375" style="2" customWidth="1"/>
    <col min="7171" max="7172" width="8.5703125" style="2" customWidth="1"/>
    <col min="7173" max="7173" width="9" style="2" customWidth="1"/>
    <col min="7174" max="7175" width="7.7109375" style="2" customWidth="1"/>
    <col min="7176" max="7176" width="8.7109375" style="2" customWidth="1"/>
    <col min="7177" max="7177" width="7.7109375" style="2" customWidth="1"/>
    <col min="7178" max="7178" width="9.28515625" style="2"/>
    <col min="7179" max="7179" width="10" style="2" customWidth="1"/>
    <col min="7180" max="7180" width="7.7109375" style="2" customWidth="1"/>
    <col min="7181" max="7181" width="8.7109375" style="2" customWidth="1"/>
    <col min="7182" max="7189" width="7.7109375" style="2" customWidth="1"/>
    <col min="7190" max="7190" width="9.7109375" style="2" customWidth="1"/>
    <col min="7191" max="7424" width="7.7109375" style="2" customWidth="1"/>
    <col min="7425" max="7425" width="9.28515625" style="2"/>
    <col min="7426" max="7426" width="7.7109375" style="2" customWidth="1"/>
    <col min="7427" max="7428" width="8.5703125" style="2" customWidth="1"/>
    <col min="7429" max="7429" width="9" style="2" customWidth="1"/>
    <col min="7430" max="7431" width="7.7109375" style="2" customWidth="1"/>
    <col min="7432" max="7432" width="8.7109375" style="2" customWidth="1"/>
    <col min="7433" max="7433" width="7.7109375" style="2" customWidth="1"/>
    <col min="7434" max="7434" width="9.28515625" style="2"/>
    <col min="7435" max="7435" width="10" style="2" customWidth="1"/>
    <col min="7436" max="7436" width="7.7109375" style="2" customWidth="1"/>
    <col min="7437" max="7437" width="8.7109375" style="2" customWidth="1"/>
    <col min="7438" max="7445" width="7.7109375" style="2" customWidth="1"/>
    <col min="7446" max="7446" width="9.7109375" style="2" customWidth="1"/>
    <col min="7447" max="7680" width="7.7109375" style="2" customWidth="1"/>
    <col min="7681" max="7681" width="9.28515625" style="2"/>
    <col min="7682" max="7682" width="7.7109375" style="2" customWidth="1"/>
    <col min="7683" max="7684" width="8.5703125" style="2" customWidth="1"/>
    <col min="7685" max="7685" width="9" style="2" customWidth="1"/>
    <col min="7686" max="7687" width="7.7109375" style="2" customWidth="1"/>
    <col min="7688" max="7688" width="8.7109375" style="2" customWidth="1"/>
    <col min="7689" max="7689" width="7.7109375" style="2" customWidth="1"/>
    <col min="7690" max="7690" width="9.28515625" style="2"/>
    <col min="7691" max="7691" width="10" style="2" customWidth="1"/>
    <col min="7692" max="7692" width="7.7109375" style="2" customWidth="1"/>
    <col min="7693" max="7693" width="8.7109375" style="2" customWidth="1"/>
    <col min="7694" max="7701" width="7.7109375" style="2" customWidth="1"/>
    <col min="7702" max="7702" width="9.7109375" style="2" customWidth="1"/>
    <col min="7703" max="7936" width="7.7109375" style="2" customWidth="1"/>
    <col min="7937" max="7937" width="9.28515625" style="2"/>
    <col min="7938" max="7938" width="7.7109375" style="2" customWidth="1"/>
    <col min="7939" max="7940" width="8.5703125" style="2" customWidth="1"/>
    <col min="7941" max="7941" width="9" style="2" customWidth="1"/>
    <col min="7942" max="7943" width="7.7109375" style="2" customWidth="1"/>
    <col min="7944" max="7944" width="8.7109375" style="2" customWidth="1"/>
    <col min="7945" max="7945" width="7.7109375" style="2" customWidth="1"/>
    <col min="7946" max="7946" width="9.28515625" style="2"/>
    <col min="7947" max="7947" width="10" style="2" customWidth="1"/>
    <col min="7948" max="7948" width="7.7109375" style="2" customWidth="1"/>
    <col min="7949" max="7949" width="8.7109375" style="2" customWidth="1"/>
    <col min="7950" max="7957" width="7.7109375" style="2" customWidth="1"/>
    <col min="7958" max="7958" width="9.7109375" style="2" customWidth="1"/>
    <col min="7959" max="8192" width="7.7109375" style="2" customWidth="1"/>
    <col min="8193" max="8193" width="9.28515625" style="2"/>
    <col min="8194" max="8194" width="7.7109375" style="2" customWidth="1"/>
    <col min="8195" max="8196" width="8.5703125" style="2" customWidth="1"/>
    <col min="8197" max="8197" width="9" style="2" customWidth="1"/>
    <col min="8198" max="8199" width="7.7109375" style="2" customWidth="1"/>
    <col min="8200" max="8200" width="8.7109375" style="2" customWidth="1"/>
    <col min="8201" max="8201" width="7.7109375" style="2" customWidth="1"/>
    <col min="8202" max="8202" width="9.28515625" style="2"/>
    <col min="8203" max="8203" width="10" style="2" customWidth="1"/>
    <col min="8204" max="8204" width="7.7109375" style="2" customWidth="1"/>
    <col min="8205" max="8205" width="8.7109375" style="2" customWidth="1"/>
    <col min="8206" max="8213" width="7.7109375" style="2" customWidth="1"/>
    <col min="8214" max="8214" width="9.7109375" style="2" customWidth="1"/>
    <col min="8215" max="8448" width="7.7109375" style="2" customWidth="1"/>
    <col min="8449" max="8449" width="9.28515625" style="2"/>
    <col min="8450" max="8450" width="7.7109375" style="2" customWidth="1"/>
    <col min="8451" max="8452" width="8.5703125" style="2" customWidth="1"/>
    <col min="8453" max="8453" width="9" style="2" customWidth="1"/>
    <col min="8454" max="8455" width="7.7109375" style="2" customWidth="1"/>
    <col min="8456" max="8456" width="8.7109375" style="2" customWidth="1"/>
    <col min="8457" max="8457" width="7.7109375" style="2" customWidth="1"/>
    <col min="8458" max="8458" width="9.28515625" style="2"/>
    <col min="8459" max="8459" width="10" style="2" customWidth="1"/>
    <col min="8460" max="8460" width="7.7109375" style="2" customWidth="1"/>
    <col min="8461" max="8461" width="8.7109375" style="2" customWidth="1"/>
    <col min="8462" max="8469" width="7.7109375" style="2" customWidth="1"/>
    <col min="8470" max="8470" width="9.7109375" style="2" customWidth="1"/>
    <col min="8471" max="8704" width="7.7109375" style="2" customWidth="1"/>
    <col min="8705" max="8705" width="9.28515625" style="2"/>
    <col min="8706" max="8706" width="7.7109375" style="2" customWidth="1"/>
    <col min="8707" max="8708" width="8.5703125" style="2" customWidth="1"/>
    <col min="8709" max="8709" width="9" style="2" customWidth="1"/>
    <col min="8710" max="8711" width="7.7109375" style="2" customWidth="1"/>
    <col min="8712" max="8712" width="8.7109375" style="2" customWidth="1"/>
    <col min="8713" max="8713" width="7.7109375" style="2" customWidth="1"/>
    <col min="8714" max="8714" width="9.28515625" style="2"/>
    <col min="8715" max="8715" width="10" style="2" customWidth="1"/>
    <col min="8716" max="8716" width="7.7109375" style="2" customWidth="1"/>
    <col min="8717" max="8717" width="8.7109375" style="2" customWidth="1"/>
    <col min="8718" max="8725" width="7.7109375" style="2" customWidth="1"/>
    <col min="8726" max="8726" width="9.7109375" style="2" customWidth="1"/>
    <col min="8727" max="8960" width="7.7109375" style="2" customWidth="1"/>
    <col min="8961" max="8961" width="9.28515625" style="2"/>
    <col min="8962" max="8962" width="7.7109375" style="2" customWidth="1"/>
    <col min="8963" max="8964" width="8.5703125" style="2" customWidth="1"/>
    <col min="8965" max="8965" width="9" style="2" customWidth="1"/>
    <col min="8966" max="8967" width="7.7109375" style="2" customWidth="1"/>
    <col min="8968" max="8968" width="8.7109375" style="2" customWidth="1"/>
    <col min="8969" max="8969" width="7.7109375" style="2" customWidth="1"/>
    <col min="8970" max="8970" width="9.28515625" style="2"/>
    <col min="8971" max="8971" width="10" style="2" customWidth="1"/>
    <col min="8972" max="8972" width="7.7109375" style="2" customWidth="1"/>
    <col min="8973" max="8973" width="8.7109375" style="2" customWidth="1"/>
    <col min="8974" max="8981" width="7.7109375" style="2" customWidth="1"/>
    <col min="8982" max="8982" width="9.7109375" style="2" customWidth="1"/>
    <col min="8983" max="9216" width="7.7109375" style="2" customWidth="1"/>
    <col min="9217" max="9217" width="9.28515625" style="2"/>
    <col min="9218" max="9218" width="7.7109375" style="2" customWidth="1"/>
    <col min="9219" max="9220" width="8.5703125" style="2" customWidth="1"/>
    <col min="9221" max="9221" width="9" style="2" customWidth="1"/>
    <col min="9222" max="9223" width="7.7109375" style="2" customWidth="1"/>
    <col min="9224" max="9224" width="8.7109375" style="2" customWidth="1"/>
    <col min="9225" max="9225" width="7.7109375" style="2" customWidth="1"/>
    <col min="9226" max="9226" width="9.28515625" style="2"/>
    <col min="9227" max="9227" width="10" style="2" customWidth="1"/>
    <col min="9228" max="9228" width="7.7109375" style="2" customWidth="1"/>
    <col min="9229" max="9229" width="8.7109375" style="2" customWidth="1"/>
    <col min="9230" max="9237" width="7.7109375" style="2" customWidth="1"/>
    <col min="9238" max="9238" width="9.7109375" style="2" customWidth="1"/>
    <col min="9239" max="9472" width="7.7109375" style="2" customWidth="1"/>
    <col min="9473" max="9473" width="9.28515625" style="2"/>
    <col min="9474" max="9474" width="7.7109375" style="2" customWidth="1"/>
    <col min="9475" max="9476" width="8.5703125" style="2" customWidth="1"/>
    <col min="9477" max="9477" width="9" style="2" customWidth="1"/>
    <col min="9478" max="9479" width="7.7109375" style="2" customWidth="1"/>
    <col min="9480" max="9480" width="8.7109375" style="2" customWidth="1"/>
    <col min="9481" max="9481" width="7.7109375" style="2" customWidth="1"/>
    <col min="9482" max="9482" width="9.28515625" style="2"/>
    <col min="9483" max="9483" width="10" style="2" customWidth="1"/>
    <col min="9484" max="9484" width="7.7109375" style="2" customWidth="1"/>
    <col min="9485" max="9485" width="8.7109375" style="2" customWidth="1"/>
    <col min="9486" max="9493" width="7.7109375" style="2" customWidth="1"/>
    <col min="9494" max="9494" width="9.7109375" style="2" customWidth="1"/>
    <col min="9495" max="9728" width="7.7109375" style="2" customWidth="1"/>
    <col min="9729" max="9729" width="9.28515625" style="2"/>
    <col min="9730" max="9730" width="7.7109375" style="2" customWidth="1"/>
    <col min="9731" max="9732" width="8.5703125" style="2" customWidth="1"/>
    <col min="9733" max="9733" width="9" style="2" customWidth="1"/>
    <col min="9734" max="9735" width="7.7109375" style="2" customWidth="1"/>
    <col min="9736" max="9736" width="8.7109375" style="2" customWidth="1"/>
    <col min="9737" max="9737" width="7.7109375" style="2" customWidth="1"/>
    <col min="9738" max="9738" width="9.28515625" style="2"/>
    <col min="9739" max="9739" width="10" style="2" customWidth="1"/>
    <col min="9740" max="9740" width="7.7109375" style="2" customWidth="1"/>
    <col min="9741" max="9741" width="8.7109375" style="2" customWidth="1"/>
    <col min="9742" max="9749" width="7.7109375" style="2" customWidth="1"/>
    <col min="9750" max="9750" width="9.7109375" style="2" customWidth="1"/>
    <col min="9751" max="9984" width="7.7109375" style="2" customWidth="1"/>
    <col min="9985" max="9985" width="9.28515625" style="2"/>
    <col min="9986" max="9986" width="7.7109375" style="2" customWidth="1"/>
    <col min="9987" max="9988" width="8.5703125" style="2" customWidth="1"/>
    <col min="9989" max="9989" width="9" style="2" customWidth="1"/>
    <col min="9990" max="9991" width="7.7109375" style="2" customWidth="1"/>
    <col min="9992" max="9992" width="8.7109375" style="2" customWidth="1"/>
    <col min="9993" max="9993" width="7.7109375" style="2" customWidth="1"/>
    <col min="9994" max="9994" width="9.28515625" style="2"/>
    <col min="9995" max="9995" width="10" style="2" customWidth="1"/>
    <col min="9996" max="9996" width="7.7109375" style="2" customWidth="1"/>
    <col min="9997" max="9997" width="8.7109375" style="2" customWidth="1"/>
    <col min="9998" max="10005" width="7.7109375" style="2" customWidth="1"/>
    <col min="10006" max="10006" width="9.7109375" style="2" customWidth="1"/>
    <col min="10007" max="10240" width="7.7109375" style="2" customWidth="1"/>
    <col min="10241" max="10241" width="9.28515625" style="2"/>
    <col min="10242" max="10242" width="7.7109375" style="2" customWidth="1"/>
    <col min="10243" max="10244" width="8.5703125" style="2" customWidth="1"/>
    <col min="10245" max="10245" width="9" style="2" customWidth="1"/>
    <col min="10246" max="10247" width="7.7109375" style="2" customWidth="1"/>
    <col min="10248" max="10248" width="8.7109375" style="2" customWidth="1"/>
    <col min="10249" max="10249" width="7.7109375" style="2" customWidth="1"/>
    <col min="10250" max="10250" width="9.28515625" style="2"/>
    <col min="10251" max="10251" width="10" style="2" customWidth="1"/>
    <col min="10252" max="10252" width="7.7109375" style="2" customWidth="1"/>
    <col min="10253" max="10253" width="8.7109375" style="2" customWidth="1"/>
    <col min="10254" max="10261" width="7.7109375" style="2" customWidth="1"/>
    <col min="10262" max="10262" width="9.7109375" style="2" customWidth="1"/>
    <col min="10263" max="10496" width="7.7109375" style="2" customWidth="1"/>
    <col min="10497" max="10497" width="9.28515625" style="2"/>
    <col min="10498" max="10498" width="7.7109375" style="2" customWidth="1"/>
    <col min="10499" max="10500" width="8.5703125" style="2" customWidth="1"/>
    <col min="10501" max="10501" width="9" style="2" customWidth="1"/>
    <col min="10502" max="10503" width="7.7109375" style="2" customWidth="1"/>
    <col min="10504" max="10504" width="8.7109375" style="2" customWidth="1"/>
    <col min="10505" max="10505" width="7.7109375" style="2" customWidth="1"/>
    <col min="10506" max="10506" width="9.28515625" style="2"/>
    <col min="10507" max="10507" width="10" style="2" customWidth="1"/>
    <col min="10508" max="10508" width="7.7109375" style="2" customWidth="1"/>
    <col min="10509" max="10509" width="8.7109375" style="2" customWidth="1"/>
    <col min="10510" max="10517" width="7.7109375" style="2" customWidth="1"/>
    <col min="10518" max="10518" width="9.7109375" style="2" customWidth="1"/>
    <col min="10519" max="10752" width="7.7109375" style="2" customWidth="1"/>
    <col min="10753" max="10753" width="9.28515625" style="2"/>
    <col min="10754" max="10754" width="7.7109375" style="2" customWidth="1"/>
    <col min="10755" max="10756" width="8.5703125" style="2" customWidth="1"/>
    <col min="10757" max="10757" width="9" style="2" customWidth="1"/>
    <col min="10758" max="10759" width="7.7109375" style="2" customWidth="1"/>
    <col min="10760" max="10760" width="8.7109375" style="2" customWidth="1"/>
    <col min="10761" max="10761" width="7.7109375" style="2" customWidth="1"/>
    <col min="10762" max="10762" width="9.28515625" style="2"/>
    <col min="10763" max="10763" width="10" style="2" customWidth="1"/>
    <col min="10764" max="10764" width="7.7109375" style="2" customWidth="1"/>
    <col min="10765" max="10765" width="8.7109375" style="2" customWidth="1"/>
    <col min="10766" max="10773" width="7.7109375" style="2" customWidth="1"/>
    <col min="10774" max="10774" width="9.7109375" style="2" customWidth="1"/>
    <col min="10775" max="11008" width="7.7109375" style="2" customWidth="1"/>
    <col min="11009" max="11009" width="9.28515625" style="2"/>
    <col min="11010" max="11010" width="7.7109375" style="2" customWidth="1"/>
    <col min="11011" max="11012" width="8.5703125" style="2" customWidth="1"/>
    <col min="11013" max="11013" width="9" style="2" customWidth="1"/>
    <col min="11014" max="11015" width="7.7109375" style="2" customWidth="1"/>
    <col min="11016" max="11016" width="8.7109375" style="2" customWidth="1"/>
    <col min="11017" max="11017" width="7.7109375" style="2" customWidth="1"/>
    <col min="11018" max="11018" width="9.28515625" style="2"/>
    <col min="11019" max="11019" width="10" style="2" customWidth="1"/>
    <col min="11020" max="11020" width="7.7109375" style="2" customWidth="1"/>
    <col min="11021" max="11021" width="8.7109375" style="2" customWidth="1"/>
    <col min="11022" max="11029" width="7.7109375" style="2" customWidth="1"/>
    <col min="11030" max="11030" width="9.7109375" style="2" customWidth="1"/>
    <col min="11031" max="11264" width="7.7109375" style="2" customWidth="1"/>
    <col min="11265" max="11265" width="9.28515625" style="2"/>
    <col min="11266" max="11266" width="7.7109375" style="2" customWidth="1"/>
    <col min="11267" max="11268" width="8.5703125" style="2" customWidth="1"/>
    <col min="11269" max="11269" width="9" style="2" customWidth="1"/>
    <col min="11270" max="11271" width="7.7109375" style="2" customWidth="1"/>
    <col min="11272" max="11272" width="8.7109375" style="2" customWidth="1"/>
    <col min="11273" max="11273" width="7.7109375" style="2" customWidth="1"/>
    <col min="11274" max="11274" width="9.28515625" style="2"/>
    <col min="11275" max="11275" width="10" style="2" customWidth="1"/>
    <col min="11276" max="11276" width="7.7109375" style="2" customWidth="1"/>
    <col min="11277" max="11277" width="8.7109375" style="2" customWidth="1"/>
    <col min="11278" max="11285" width="7.7109375" style="2" customWidth="1"/>
    <col min="11286" max="11286" width="9.7109375" style="2" customWidth="1"/>
    <col min="11287" max="11520" width="7.7109375" style="2" customWidth="1"/>
    <col min="11521" max="11521" width="9.28515625" style="2"/>
    <col min="11522" max="11522" width="7.7109375" style="2" customWidth="1"/>
    <col min="11523" max="11524" width="8.5703125" style="2" customWidth="1"/>
    <col min="11525" max="11525" width="9" style="2" customWidth="1"/>
    <col min="11526" max="11527" width="7.7109375" style="2" customWidth="1"/>
    <col min="11528" max="11528" width="8.7109375" style="2" customWidth="1"/>
    <col min="11529" max="11529" width="7.7109375" style="2" customWidth="1"/>
    <col min="11530" max="11530" width="9.28515625" style="2"/>
    <col min="11531" max="11531" width="10" style="2" customWidth="1"/>
    <col min="11532" max="11532" width="7.7109375" style="2" customWidth="1"/>
    <col min="11533" max="11533" width="8.7109375" style="2" customWidth="1"/>
    <col min="11534" max="11541" width="7.7109375" style="2" customWidth="1"/>
    <col min="11542" max="11542" width="9.7109375" style="2" customWidth="1"/>
    <col min="11543" max="11776" width="7.7109375" style="2" customWidth="1"/>
    <col min="11777" max="11777" width="9.28515625" style="2"/>
    <col min="11778" max="11778" width="7.7109375" style="2" customWidth="1"/>
    <col min="11779" max="11780" width="8.5703125" style="2" customWidth="1"/>
    <col min="11781" max="11781" width="9" style="2" customWidth="1"/>
    <col min="11782" max="11783" width="7.7109375" style="2" customWidth="1"/>
    <col min="11784" max="11784" width="8.7109375" style="2" customWidth="1"/>
    <col min="11785" max="11785" width="7.7109375" style="2" customWidth="1"/>
    <col min="11786" max="11786" width="9.28515625" style="2"/>
    <col min="11787" max="11787" width="10" style="2" customWidth="1"/>
    <col min="11788" max="11788" width="7.7109375" style="2" customWidth="1"/>
    <col min="11789" max="11789" width="8.7109375" style="2" customWidth="1"/>
    <col min="11790" max="11797" width="7.7109375" style="2" customWidth="1"/>
    <col min="11798" max="11798" width="9.7109375" style="2" customWidth="1"/>
    <col min="11799" max="12032" width="7.7109375" style="2" customWidth="1"/>
    <col min="12033" max="12033" width="9.28515625" style="2"/>
    <col min="12034" max="12034" width="7.7109375" style="2" customWidth="1"/>
    <col min="12035" max="12036" width="8.5703125" style="2" customWidth="1"/>
    <col min="12037" max="12037" width="9" style="2" customWidth="1"/>
    <col min="12038" max="12039" width="7.7109375" style="2" customWidth="1"/>
    <col min="12040" max="12040" width="8.7109375" style="2" customWidth="1"/>
    <col min="12041" max="12041" width="7.7109375" style="2" customWidth="1"/>
    <col min="12042" max="12042" width="9.28515625" style="2"/>
    <col min="12043" max="12043" width="10" style="2" customWidth="1"/>
    <col min="12044" max="12044" width="7.7109375" style="2" customWidth="1"/>
    <col min="12045" max="12045" width="8.7109375" style="2" customWidth="1"/>
    <col min="12046" max="12053" width="7.7109375" style="2" customWidth="1"/>
    <col min="12054" max="12054" width="9.7109375" style="2" customWidth="1"/>
    <col min="12055" max="12288" width="7.7109375" style="2" customWidth="1"/>
    <col min="12289" max="12289" width="9.28515625" style="2"/>
    <col min="12290" max="12290" width="7.7109375" style="2" customWidth="1"/>
    <col min="12291" max="12292" width="8.5703125" style="2" customWidth="1"/>
    <col min="12293" max="12293" width="9" style="2" customWidth="1"/>
    <col min="12294" max="12295" width="7.7109375" style="2" customWidth="1"/>
    <col min="12296" max="12296" width="8.7109375" style="2" customWidth="1"/>
    <col min="12297" max="12297" width="7.7109375" style="2" customWidth="1"/>
    <col min="12298" max="12298" width="9.28515625" style="2"/>
    <col min="12299" max="12299" width="10" style="2" customWidth="1"/>
    <col min="12300" max="12300" width="7.7109375" style="2" customWidth="1"/>
    <col min="12301" max="12301" width="8.7109375" style="2" customWidth="1"/>
    <col min="12302" max="12309" width="7.7109375" style="2" customWidth="1"/>
    <col min="12310" max="12310" width="9.7109375" style="2" customWidth="1"/>
    <col min="12311" max="12544" width="7.7109375" style="2" customWidth="1"/>
    <col min="12545" max="12545" width="9.28515625" style="2"/>
    <col min="12546" max="12546" width="7.7109375" style="2" customWidth="1"/>
    <col min="12547" max="12548" width="8.5703125" style="2" customWidth="1"/>
    <col min="12549" max="12549" width="9" style="2" customWidth="1"/>
    <col min="12550" max="12551" width="7.7109375" style="2" customWidth="1"/>
    <col min="12552" max="12552" width="8.7109375" style="2" customWidth="1"/>
    <col min="12553" max="12553" width="7.7109375" style="2" customWidth="1"/>
    <col min="12554" max="12554" width="9.28515625" style="2"/>
    <col min="12555" max="12555" width="10" style="2" customWidth="1"/>
    <col min="12556" max="12556" width="7.7109375" style="2" customWidth="1"/>
    <col min="12557" max="12557" width="8.7109375" style="2" customWidth="1"/>
    <col min="12558" max="12565" width="7.7109375" style="2" customWidth="1"/>
    <col min="12566" max="12566" width="9.7109375" style="2" customWidth="1"/>
    <col min="12567" max="12800" width="7.7109375" style="2" customWidth="1"/>
    <col min="12801" max="12801" width="9.28515625" style="2"/>
    <col min="12802" max="12802" width="7.7109375" style="2" customWidth="1"/>
    <col min="12803" max="12804" width="8.5703125" style="2" customWidth="1"/>
    <col min="12805" max="12805" width="9" style="2" customWidth="1"/>
    <col min="12806" max="12807" width="7.7109375" style="2" customWidth="1"/>
    <col min="12808" max="12808" width="8.7109375" style="2" customWidth="1"/>
    <col min="12809" max="12809" width="7.7109375" style="2" customWidth="1"/>
    <col min="12810" max="12810" width="9.28515625" style="2"/>
    <col min="12811" max="12811" width="10" style="2" customWidth="1"/>
    <col min="12812" max="12812" width="7.7109375" style="2" customWidth="1"/>
    <col min="12813" max="12813" width="8.7109375" style="2" customWidth="1"/>
    <col min="12814" max="12821" width="7.7109375" style="2" customWidth="1"/>
    <col min="12822" max="12822" width="9.7109375" style="2" customWidth="1"/>
    <col min="12823" max="13056" width="7.7109375" style="2" customWidth="1"/>
    <col min="13057" max="13057" width="9.28515625" style="2"/>
    <col min="13058" max="13058" width="7.7109375" style="2" customWidth="1"/>
    <col min="13059" max="13060" width="8.5703125" style="2" customWidth="1"/>
    <col min="13061" max="13061" width="9" style="2" customWidth="1"/>
    <col min="13062" max="13063" width="7.7109375" style="2" customWidth="1"/>
    <col min="13064" max="13064" width="8.7109375" style="2" customWidth="1"/>
    <col min="13065" max="13065" width="7.7109375" style="2" customWidth="1"/>
    <col min="13066" max="13066" width="9.28515625" style="2"/>
    <col min="13067" max="13067" width="10" style="2" customWidth="1"/>
    <col min="13068" max="13068" width="7.7109375" style="2" customWidth="1"/>
    <col min="13069" max="13069" width="8.7109375" style="2" customWidth="1"/>
    <col min="13070" max="13077" width="7.7109375" style="2" customWidth="1"/>
    <col min="13078" max="13078" width="9.7109375" style="2" customWidth="1"/>
    <col min="13079" max="13312" width="7.7109375" style="2" customWidth="1"/>
    <col min="13313" max="13313" width="9.28515625" style="2"/>
    <col min="13314" max="13314" width="7.7109375" style="2" customWidth="1"/>
    <col min="13315" max="13316" width="8.5703125" style="2" customWidth="1"/>
    <col min="13317" max="13317" width="9" style="2" customWidth="1"/>
    <col min="13318" max="13319" width="7.7109375" style="2" customWidth="1"/>
    <col min="13320" max="13320" width="8.7109375" style="2" customWidth="1"/>
    <col min="13321" max="13321" width="7.7109375" style="2" customWidth="1"/>
    <col min="13322" max="13322" width="9.28515625" style="2"/>
    <col min="13323" max="13323" width="10" style="2" customWidth="1"/>
    <col min="13324" max="13324" width="7.7109375" style="2" customWidth="1"/>
    <col min="13325" max="13325" width="8.7109375" style="2" customWidth="1"/>
    <col min="13326" max="13333" width="7.7109375" style="2" customWidth="1"/>
    <col min="13334" max="13334" width="9.7109375" style="2" customWidth="1"/>
    <col min="13335" max="13568" width="7.7109375" style="2" customWidth="1"/>
    <col min="13569" max="13569" width="9.28515625" style="2"/>
    <col min="13570" max="13570" width="7.7109375" style="2" customWidth="1"/>
    <col min="13571" max="13572" width="8.5703125" style="2" customWidth="1"/>
    <col min="13573" max="13573" width="9" style="2" customWidth="1"/>
    <col min="13574" max="13575" width="7.7109375" style="2" customWidth="1"/>
    <col min="13576" max="13576" width="8.7109375" style="2" customWidth="1"/>
    <col min="13577" max="13577" width="7.7109375" style="2" customWidth="1"/>
    <col min="13578" max="13578" width="9.28515625" style="2"/>
    <col min="13579" max="13579" width="10" style="2" customWidth="1"/>
    <col min="13580" max="13580" width="7.7109375" style="2" customWidth="1"/>
    <col min="13581" max="13581" width="8.7109375" style="2" customWidth="1"/>
    <col min="13582" max="13589" width="7.7109375" style="2" customWidth="1"/>
    <col min="13590" max="13590" width="9.7109375" style="2" customWidth="1"/>
    <col min="13591" max="13824" width="7.7109375" style="2" customWidth="1"/>
    <col min="13825" max="13825" width="9.28515625" style="2"/>
    <col min="13826" max="13826" width="7.7109375" style="2" customWidth="1"/>
    <col min="13827" max="13828" width="8.5703125" style="2" customWidth="1"/>
    <col min="13829" max="13829" width="9" style="2" customWidth="1"/>
    <col min="13830" max="13831" width="7.7109375" style="2" customWidth="1"/>
    <col min="13832" max="13832" width="8.7109375" style="2" customWidth="1"/>
    <col min="13833" max="13833" width="7.7109375" style="2" customWidth="1"/>
    <col min="13834" max="13834" width="9.28515625" style="2"/>
    <col min="13835" max="13835" width="10" style="2" customWidth="1"/>
    <col min="13836" max="13836" width="7.7109375" style="2" customWidth="1"/>
    <col min="13837" max="13837" width="8.7109375" style="2" customWidth="1"/>
    <col min="13838" max="13845" width="7.7109375" style="2" customWidth="1"/>
    <col min="13846" max="13846" width="9.7109375" style="2" customWidth="1"/>
    <col min="13847" max="14080" width="7.7109375" style="2" customWidth="1"/>
    <col min="14081" max="14081" width="9.28515625" style="2"/>
    <col min="14082" max="14082" width="7.7109375" style="2" customWidth="1"/>
    <col min="14083" max="14084" width="8.5703125" style="2" customWidth="1"/>
    <col min="14085" max="14085" width="9" style="2" customWidth="1"/>
    <col min="14086" max="14087" width="7.7109375" style="2" customWidth="1"/>
    <col min="14088" max="14088" width="8.7109375" style="2" customWidth="1"/>
    <col min="14089" max="14089" width="7.7109375" style="2" customWidth="1"/>
    <col min="14090" max="14090" width="9.28515625" style="2"/>
    <col min="14091" max="14091" width="10" style="2" customWidth="1"/>
    <col min="14092" max="14092" width="7.7109375" style="2" customWidth="1"/>
    <col min="14093" max="14093" width="8.7109375" style="2" customWidth="1"/>
    <col min="14094" max="14101" width="7.7109375" style="2" customWidth="1"/>
    <col min="14102" max="14102" width="9.7109375" style="2" customWidth="1"/>
    <col min="14103" max="14336" width="7.7109375" style="2" customWidth="1"/>
    <col min="14337" max="14337" width="9.28515625" style="2"/>
    <col min="14338" max="14338" width="7.7109375" style="2" customWidth="1"/>
    <col min="14339" max="14340" width="8.5703125" style="2" customWidth="1"/>
    <col min="14341" max="14341" width="9" style="2" customWidth="1"/>
    <col min="14342" max="14343" width="7.7109375" style="2" customWidth="1"/>
    <col min="14344" max="14344" width="8.7109375" style="2" customWidth="1"/>
    <col min="14345" max="14345" width="7.7109375" style="2" customWidth="1"/>
    <col min="14346" max="14346" width="9.28515625" style="2"/>
    <col min="14347" max="14347" width="10" style="2" customWidth="1"/>
    <col min="14348" max="14348" width="7.7109375" style="2" customWidth="1"/>
    <col min="14349" max="14349" width="8.7109375" style="2" customWidth="1"/>
    <col min="14350" max="14357" width="7.7109375" style="2" customWidth="1"/>
    <col min="14358" max="14358" width="9.7109375" style="2" customWidth="1"/>
    <col min="14359" max="14592" width="7.7109375" style="2" customWidth="1"/>
    <col min="14593" max="14593" width="9.28515625" style="2"/>
    <col min="14594" max="14594" width="7.7109375" style="2" customWidth="1"/>
    <col min="14595" max="14596" width="8.5703125" style="2" customWidth="1"/>
    <col min="14597" max="14597" width="9" style="2" customWidth="1"/>
    <col min="14598" max="14599" width="7.7109375" style="2" customWidth="1"/>
    <col min="14600" max="14600" width="8.7109375" style="2" customWidth="1"/>
    <col min="14601" max="14601" width="7.7109375" style="2" customWidth="1"/>
    <col min="14602" max="14602" width="9.28515625" style="2"/>
    <col min="14603" max="14603" width="10" style="2" customWidth="1"/>
    <col min="14604" max="14604" width="7.7109375" style="2" customWidth="1"/>
    <col min="14605" max="14605" width="8.7109375" style="2" customWidth="1"/>
    <col min="14606" max="14613" width="7.7109375" style="2" customWidth="1"/>
    <col min="14614" max="14614" width="9.7109375" style="2" customWidth="1"/>
    <col min="14615" max="14848" width="7.7109375" style="2" customWidth="1"/>
    <col min="14849" max="14849" width="9.28515625" style="2"/>
    <col min="14850" max="14850" width="7.7109375" style="2" customWidth="1"/>
    <col min="14851" max="14852" width="8.5703125" style="2" customWidth="1"/>
    <col min="14853" max="14853" width="9" style="2" customWidth="1"/>
    <col min="14854" max="14855" width="7.7109375" style="2" customWidth="1"/>
    <col min="14856" max="14856" width="8.7109375" style="2" customWidth="1"/>
    <col min="14857" max="14857" width="7.7109375" style="2" customWidth="1"/>
    <col min="14858" max="14858" width="9.28515625" style="2"/>
    <col min="14859" max="14859" width="10" style="2" customWidth="1"/>
    <col min="14860" max="14860" width="7.7109375" style="2" customWidth="1"/>
    <col min="14861" max="14861" width="8.7109375" style="2" customWidth="1"/>
    <col min="14862" max="14869" width="7.7109375" style="2" customWidth="1"/>
    <col min="14870" max="14870" width="9.7109375" style="2" customWidth="1"/>
    <col min="14871" max="15104" width="7.7109375" style="2" customWidth="1"/>
    <col min="15105" max="15105" width="9.28515625" style="2"/>
    <col min="15106" max="15106" width="7.7109375" style="2" customWidth="1"/>
    <col min="15107" max="15108" width="8.5703125" style="2" customWidth="1"/>
    <col min="15109" max="15109" width="9" style="2" customWidth="1"/>
    <col min="15110" max="15111" width="7.7109375" style="2" customWidth="1"/>
    <col min="15112" max="15112" width="8.7109375" style="2" customWidth="1"/>
    <col min="15113" max="15113" width="7.7109375" style="2" customWidth="1"/>
    <col min="15114" max="15114" width="9.28515625" style="2"/>
    <col min="15115" max="15115" width="10" style="2" customWidth="1"/>
    <col min="15116" max="15116" width="7.7109375" style="2" customWidth="1"/>
    <col min="15117" max="15117" width="8.7109375" style="2" customWidth="1"/>
    <col min="15118" max="15125" width="7.7109375" style="2" customWidth="1"/>
    <col min="15126" max="15126" width="9.7109375" style="2" customWidth="1"/>
    <col min="15127" max="15360" width="7.7109375" style="2" customWidth="1"/>
    <col min="15361" max="15361" width="9.28515625" style="2"/>
    <col min="15362" max="15362" width="7.7109375" style="2" customWidth="1"/>
    <col min="15363" max="15364" width="8.5703125" style="2" customWidth="1"/>
    <col min="15365" max="15365" width="9" style="2" customWidth="1"/>
    <col min="15366" max="15367" width="7.7109375" style="2" customWidth="1"/>
    <col min="15368" max="15368" width="8.7109375" style="2" customWidth="1"/>
    <col min="15369" max="15369" width="7.7109375" style="2" customWidth="1"/>
    <col min="15370" max="15370" width="9.28515625" style="2"/>
    <col min="15371" max="15371" width="10" style="2" customWidth="1"/>
    <col min="15372" max="15372" width="7.7109375" style="2" customWidth="1"/>
    <col min="15373" max="15373" width="8.7109375" style="2" customWidth="1"/>
    <col min="15374" max="15381" width="7.7109375" style="2" customWidth="1"/>
    <col min="15382" max="15382" width="9.7109375" style="2" customWidth="1"/>
    <col min="15383" max="15616" width="7.7109375" style="2" customWidth="1"/>
    <col min="15617" max="15617" width="9.28515625" style="2"/>
    <col min="15618" max="15618" width="7.7109375" style="2" customWidth="1"/>
    <col min="15619" max="15620" width="8.5703125" style="2" customWidth="1"/>
    <col min="15621" max="15621" width="9" style="2" customWidth="1"/>
    <col min="15622" max="15623" width="7.7109375" style="2" customWidth="1"/>
    <col min="15624" max="15624" width="8.7109375" style="2" customWidth="1"/>
    <col min="15625" max="15625" width="7.7109375" style="2" customWidth="1"/>
    <col min="15626" max="15626" width="9.28515625" style="2"/>
    <col min="15627" max="15627" width="10" style="2" customWidth="1"/>
    <col min="15628" max="15628" width="7.7109375" style="2" customWidth="1"/>
    <col min="15629" max="15629" width="8.7109375" style="2" customWidth="1"/>
    <col min="15630" max="15637" width="7.7109375" style="2" customWidth="1"/>
    <col min="15638" max="15638" width="9.7109375" style="2" customWidth="1"/>
    <col min="15639" max="15872" width="7.7109375" style="2" customWidth="1"/>
    <col min="15873" max="15873" width="9.28515625" style="2"/>
    <col min="15874" max="15874" width="7.7109375" style="2" customWidth="1"/>
    <col min="15875" max="15876" width="8.5703125" style="2" customWidth="1"/>
    <col min="15877" max="15877" width="9" style="2" customWidth="1"/>
    <col min="15878" max="15879" width="7.7109375" style="2" customWidth="1"/>
    <col min="15880" max="15880" width="8.7109375" style="2" customWidth="1"/>
    <col min="15881" max="15881" width="7.7109375" style="2" customWidth="1"/>
    <col min="15882" max="15882" width="9.28515625" style="2"/>
    <col min="15883" max="15883" width="10" style="2" customWidth="1"/>
    <col min="15884" max="15884" width="7.7109375" style="2" customWidth="1"/>
    <col min="15885" max="15885" width="8.7109375" style="2" customWidth="1"/>
    <col min="15886" max="15893" width="7.7109375" style="2" customWidth="1"/>
    <col min="15894" max="15894" width="9.7109375" style="2" customWidth="1"/>
    <col min="15895" max="16128" width="7.7109375" style="2" customWidth="1"/>
    <col min="16129" max="16129" width="9.28515625" style="2"/>
    <col min="16130" max="16130" width="7.7109375" style="2" customWidth="1"/>
    <col min="16131" max="16132" width="8.5703125" style="2" customWidth="1"/>
    <col min="16133" max="16133" width="9" style="2" customWidth="1"/>
    <col min="16134" max="16135" width="7.7109375" style="2" customWidth="1"/>
    <col min="16136" max="16136" width="8.7109375" style="2" customWidth="1"/>
    <col min="16137" max="16137" width="7.7109375" style="2" customWidth="1"/>
    <col min="16138" max="16138" width="9.28515625" style="2"/>
    <col min="16139" max="16139" width="10" style="2" customWidth="1"/>
    <col min="16140" max="16140" width="7.7109375" style="2" customWidth="1"/>
    <col min="16141" max="16141" width="8.7109375" style="2" customWidth="1"/>
    <col min="16142" max="16149" width="7.7109375" style="2" customWidth="1"/>
    <col min="16150" max="16150" width="9.7109375" style="2" customWidth="1"/>
    <col min="16151" max="16384" width="7.7109375" style="2" customWidth="1"/>
  </cols>
  <sheetData>
    <row r="7" spans="1:11" x14ac:dyDescent="0.25">
      <c r="B7" s="1"/>
      <c r="D7" s="3"/>
      <c r="E7" s="4"/>
      <c r="F7" s="4"/>
      <c r="G7" s="4"/>
    </row>
    <row r="8" spans="1:11" x14ac:dyDescent="0.25">
      <c r="B8" s="41" t="s">
        <v>23</v>
      </c>
      <c r="C8" s="41"/>
      <c r="D8" s="41"/>
      <c r="E8" s="41"/>
      <c r="F8" s="41"/>
      <c r="G8" s="41"/>
      <c r="H8" s="41"/>
      <c r="I8" s="41"/>
      <c r="J8" s="41"/>
      <c r="K8" s="41"/>
    </row>
    <row r="9" spans="1:11" x14ac:dyDescent="0.25">
      <c r="B9" s="41" t="s">
        <v>24</v>
      </c>
      <c r="C9" s="41"/>
      <c r="D9" s="41"/>
      <c r="E9" s="41"/>
      <c r="F9" s="41"/>
      <c r="G9" s="41"/>
      <c r="H9" s="41"/>
      <c r="I9" s="41"/>
      <c r="J9" s="41"/>
      <c r="K9" s="41"/>
    </row>
    <row r="10" spans="1:11" ht="16.5" thickBot="1" x14ac:dyDescent="0.3"/>
    <row r="11" spans="1:11" ht="48" thickBot="1" x14ac:dyDescent="0.3">
      <c r="B11" s="5" t="s">
        <v>0</v>
      </c>
      <c r="C11" s="6" t="s">
        <v>1</v>
      </c>
      <c r="D11" s="6" t="s">
        <v>31</v>
      </c>
      <c r="E11" s="6" t="s">
        <v>30</v>
      </c>
      <c r="F11" s="6" t="s">
        <v>2</v>
      </c>
      <c r="G11" s="6" t="s">
        <v>32</v>
      </c>
      <c r="H11" s="6" t="s">
        <v>13</v>
      </c>
      <c r="I11" s="7"/>
      <c r="J11" s="42" t="s">
        <v>33</v>
      </c>
      <c r="K11" s="42"/>
    </row>
    <row r="12" spans="1:11" ht="6" customHeight="1" x14ac:dyDescent="0.25">
      <c r="B12" s="8"/>
      <c r="C12" s="7"/>
      <c r="D12" s="7"/>
      <c r="E12" s="7"/>
      <c r="F12" s="7"/>
      <c r="G12" s="7"/>
      <c r="H12" s="7"/>
      <c r="I12" s="7"/>
      <c r="J12" s="7"/>
      <c r="K12" s="7"/>
    </row>
    <row r="13" spans="1:11" ht="34.5" customHeight="1" x14ac:dyDescent="0.25">
      <c r="B13" s="9" t="s">
        <v>3</v>
      </c>
      <c r="C13" s="30" t="s">
        <v>35</v>
      </c>
      <c r="D13" s="30" t="s">
        <v>35</v>
      </c>
      <c r="F13" s="30" t="s">
        <v>35</v>
      </c>
      <c r="G13" s="30" t="s">
        <v>35</v>
      </c>
      <c r="J13" s="1"/>
      <c r="K13" s="1"/>
    </row>
    <row r="14" spans="1:11" ht="31.5" x14ac:dyDescent="0.25">
      <c r="A14" s="38" t="s">
        <v>36</v>
      </c>
      <c r="B14" s="10" t="s">
        <v>4</v>
      </c>
      <c r="C14" s="36">
        <v>950780</v>
      </c>
      <c r="D14" s="39">
        <v>0.39200000000000002</v>
      </c>
      <c r="E14" s="37">
        <f t="shared" ref="E14:E20" si="0">C14*D14</f>
        <v>372705.76</v>
      </c>
      <c r="F14" s="36">
        <v>979312</v>
      </c>
      <c r="G14" s="39">
        <v>0.77700000000000002</v>
      </c>
      <c r="H14" s="37">
        <f t="shared" ref="H14:H20" si="1">F14*G14</f>
        <v>760925.424</v>
      </c>
      <c r="J14" s="12" t="s">
        <v>15</v>
      </c>
    </row>
    <row r="15" spans="1:11" x14ac:dyDescent="0.25">
      <c r="B15" s="12" t="s">
        <v>5</v>
      </c>
      <c r="C15" s="23"/>
      <c r="D15" s="34"/>
      <c r="E15" s="40">
        <f t="shared" si="0"/>
        <v>0</v>
      </c>
      <c r="F15" s="23"/>
      <c r="G15" s="34"/>
      <c r="H15" s="40">
        <f t="shared" si="1"/>
        <v>0</v>
      </c>
      <c r="K15" s="11">
        <f>E22+H22</f>
        <v>1133631.1839999999</v>
      </c>
    </row>
    <row r="16" spans="1:11" x14ac:dyDescent="0.25">
      <c r="B16" s="2" t="s">
        <v>6</v>
      </c>
      <c r="C16" s="23"/>
      <c r="D16" s="34"/>
      <c r="E16" s="40">
        <f t="shared" si="0"/>
        <v>0</v>
      </c>
      <c r="F16" s="23"/>
      <c r="G16" s="34"/>
      <c r="H16" s="40">
        <f t="shared" si="1"/>
        <v>0</v>
      </c>
    </row>
    <row r="17" spans="1:11" x14ac:dyDescent="0.25">
      <c r="B17" s="2" t="s">
        <v>7</v>
      </c>
      <c r="C17" s="23"/>
      <c r="D17" s="34"/>
      <c r="E17" s="40">
        <f t="shared" si="0"/>
        <v>0</v>
      </c>
      <c r="F17" s="23"/>
      <c r="G17" s="34"/>
      <c r="H17" s="40">
        <f t="shared" si="1"/>
        <v>0</v>
      </c>
      <c r="J17" s="2" t="s">
        <v>16</v>
      </c>
    </row>
    <row r="18" spans="1:11" x14ac:dyDescent="0.25">
      <c r="B18" s="2" t="s">
        <v>8</v>
      </c>
      <c r="C18" s="23"/>
      <c r="D18" s="34"/>
      <c r="E18" s="40">
        <f t="shared" si="0"/>
        <v>0</v>
      </c>
      <c r="F18" s="23"/>
      <c r="G18" s="34"/>
      <c r="H18" s="40">
        <f t="shared" si="1"/>
        <v>0</v>
      </c>
      <c r="K18" s="13">
        <f>C22+F22</f>
        <v>1930092</v>
      </c>
    </row>
    <row r="19" spans="1:11" x14ac:dyDescent="0.25">
      <c r="B19" s="2" t="s">
        <v>9</v>
      </c>
      <c r="C19" s="23"/>
      <c r="D19" s="34"/>
      <c r="E19" s="40">
        <f t="shared" si="0"/>
        <v>0</v>
      </c>
      <c r="F19" s="23"/>
      <c r="G19" s="34"/>
      <c r="H19" s="40">
        <f t="shared" si="1"/>
        <v>0</v>
      </c>
    </row>
    <row r="20" spans="1:11" x14ac:dyDescent="0.25">
      <c r="B20" s="2" t="s">
        <v>10</v>
      </c>
      <c r="C20" s="24"/>
      <c r="D20" s="35"/>
      <c r="E20" s="40">
        <f t="shared" si="0"/>
        <v>0</v>
      </c>
      <c r="F20" s="24"/>
      <c r="G20" s="35"/>
      <c r="H20" s="40">
        <f t="shared" si="1"/>
        <v>0</v>
      </c>
      <c r="J20" s="25" t="s">
        <v>27</v>
      </c>
    </row>
    <row r="21" spans="1:11" x14ac:dyDescent="0.25">
      <c r="B21" s="1"/>
      <c r="C21" s="14"/>
      <c r="D21" s="1"/>
      <c r="E21" s="1"/>
      <c r="F21" s="14"/>
      <c r="G21" s="1"/>
      <c r="H21" s="1"/>
      <c r="J21" s="2" t="s">
        <v>11</v>
      </c>
      <c r="K21" s="15">
        <f>K15/K18</f>
        <v>0.58734567264151138</v>
      </c>
    </row>
    <row r="22" spans="1:11" x14ac:dyDescent="0.25">
      <c r="A22" s="38"/>
      <c r="B22" s="2" t="s">
        <v>12</v>
      </c>
      <c r="C22" s="11">
        <f>SUM(C14:C21)</f>
        <v>950780</v>
      </c>
      <c r="E22" s="11">
        <f>SUM(E14:E21)</f>
        <v>372705.76</v>
      </c>
      <c r="F22" s="11">
        <f>SUM(F14:F21)</f>
        <v>979312</v>
      </c>
      <c r="H22" s="11">
        <f>SUM(H14:H21)</f>
        <v>760925.424</v>
      </c>
    </row>
    <row r="23" spans="1:11" x14ac:dyDescent="0.25">
      <c r="B23" s="10"/>
      <c r="C23" s="11"/>
      <c r="F23" s="16"/>
    </row>
    <row r="24" spans="1:11" x14ac:dyDescent="0.25">
      <c r="B24" s="9" t="s">
        <v>17</v>
      </c>
      <c r="C24" s="11"/>
      <c r="F24" s="16"/>
      <c r="J24" s="1"/>
      <c r="K24" s="1"/>
    </row>
    <row r="25" spans="1:11" ht="31.5" x14ac:dyDescent="0.25">
      <c r="A25" s="38" t="s">
        <v>36</v>
      </c>
      <c r="B25" s="10" t="s">
        <v>4</v>
      </c>
      <c r="C25" s="36">
        <v>3782328</v>
      </c>
      <c r="D25" s="39">
        <v>0.58599999999999997</v>
      </c>
      <c r="E25" s="37">
        <f t="shared" ref="E25:E31" si="2">C25*D25</f>
        <v>2216444.2080000001</v>
      </c>
      <c r="F25" s="36">
        <v>3638696</v>
      </c>
      <c r="G25" s="39">
        <v>0.85299999999999998</v>
      </c>
      <c r="H25" s="11">
        <f t="shared" ref="H25:H31" si="3">F25*G25</f>
        <v>3103807.6880000001</v>
      </c>
      <c r="J25" s="12" t="s">
        <v>15</v>
      </c>
    </row>
    <row r="26" spans="1:11" x14ac:dyDescent="0.25">
      <c r="B26" s="12" t="s">
        <v>5</v>
      </c>
      <c r="C26" s="23"/>
      <c r="D26" s="34"/>
      <c r="E26" s="11">
        <f>C26*D26</f>
        <v>0</v>
      </c>
      <c r="F26" s="23"/>
      <c r="G26" s="34"/>
      <c r="H26" s="11">
        <f t="shared" si="3"/>
        <v>0</v>
      </c>
      <c r="K26" s="11">
        <f>E33+H33</f>
        <v>5320251.8959999997</v>
      </c>
    </row>
    <row r="27" spans="1:11" x14ac:dyDescent="0.25">
      <c r="B27" s="2" t="s">
        <v>6</v>
      </c>
      <c r="C27" s="23"/>
      <c r="D27" s="34"/>
      <c r="E27" s="11">
        <f t="shared" si="2"/>
        <v>0</v>
      </c>
      <c r="F27" s="23"/>
      <c r="G27" s="34"/>
      <c r="H27" s="11">
        <f t="shared" si="3"/>
        <v>0</v>
      </c>
    </row>
    <row r="28" spans="1:11" x14ac:dyDescent="0.25">
      <c r="B28" s="2" t="s">
        <v>7</v>
      </c>
      <c r="C28" s="23"/>
      <c r="D28" s="34"/>
      <c r="E28" s="11">
        <f t="shared" si="2"/>
        <v>0</v>
      </c>
      <c r="F28" s="23"/>
      <c r="G28" s="34"/>
      <c r="H28" s="11">
        <f t="shared" si="3"/>
        <v>0</v>
      </c>
      <c r="J28" s="2" t="s">
        <v>16</v>
      </c>
    </row>
    <row r="29" spans="1:11" x14ac:dyDescent="0.25">
      <c r="B29" s="2" t="s">
        <v>8</v>
      </c>
      <c r="C29" s="23"/>
      <c r="D29" s="34"/>
      <c r="E29" s="11">
        <f t="shared" si="2"/>
        <v>0</v>
      </c>
      <c r="F29" s="23"/>
      <c r="G29" s="34"/>
      <c r="H29" s="11">
        <f t="shared" si="3"/>
        <v>0</v>
      </c>
      <c r="K29" s="13">
        <f>C33+F33</f>
        <v>7421024</v>
      </c>
    </row>
    <row r="30" spans="1:11" x14ac:dyDescent="0.25">
      <c r="B30" s="2" t="s">
        <v>9</v>
      </c>
      <c r="C30" s="23"/>
      <c r="D30" s="34"/>
      <c r="E30" s="11">
        <f t="shared" si="2"/>
        <v>0</v>
      </c>
      <c r="F30" s="23"/>
      <c r="G30" s="34"/>
      <c r="H30" s="11">
        <f t="shared" si="3"/>
        <v>0</v>
      </c>
    </row>
    <row r="31" spans="1:11" x14ac:dyDescent="0.25">
      <c r="B31" s="2" t="s">
        <v>10</v>
      </c>
      <c r="C31" s="24"/>
      <c r="D31" s="35"/>
      <c r="E31" s="11">
        <f t="shared" si="2"/>
        <v>0</v>
      </c>
      <c r="F31" s="24"/>
      <c r="G31" s="35"/>
      <c r="H31" s="11">
        <f t="shared" si="3"/>
        <v>0</v>
      </c>
      <c r="J31" s="25" t="s">
        <v>28</v>
      </c>
    </row>
    <row r="32" spans="1:11" x14ac:dyDescent="0.25">
      <c r="B32" s="1"/>
      <c r="C32" s="14"/>
      <c r="D32" s="1"/>
      <c r="E32" s="1"/>
      <c r="F32" s="14"/>
      <c r="G32" s="1"/>
      <c r="H32" s="1"/>
      <c r="J32" s="2" t="s">
        <v>11</v>
      </c>
      <c r="K32" s="15">
        <f>K26/K29</f>
        <v>0.71691614203107279</v>
      </c>
    </row>
    <row r="33" spans="1:11" x14ac:dyDescent="0.25">
      <c r="B33" s="2" t="s">
        <v>12</v>
      </c>
      <c r="C33" s="11">
        <f>SUM(C25:C32)</f>
        <v>3782328</v>
      </c>
      <c r="E33" s="11">
        <f>SUM(E25:E32)</f>
        <v>2216444.2080000001</v>
      </c>
      <c r="F33" s="11">
        <f>SUM(F25:F32)</f>
        <v>3638696</v>
      </c>
      <c r="H33" s="11">
        <f>SUM(H25:H32)</f>
        <v>3103807.6880000001</v>
      </c>
    </row>
    <row r="34" spans="1:11" x14ac:dyDescent="0.25">
      <c r="B34" s="10"/>
      <c r="C34" s="11"/>
      <c r="F34" s="16"/>
    </row>
    <row r="35" spans="1:11" x14ac:dyDescent="0.25">
      <c r="B35" s="9" t="s">
        <v>22</v>
      </c>
      <c r="C35" s="11"/>
      <c r="F35" s="16"/>
      <c r="J35" s="1"/>
      <c r="K35" s="1"/>
    </row>
    <row r="36" spans="1:11" ht="31.5" x14ac:dyDescent="0.25">
      <c r="A36" s="38" t="s">
        <v>36</v>
      </c>
      <c r="B36" s="10" t="s">
        <v>4</v>
      </c>
      <c r="C36" s="36">
        <v>89310</v>
      </c>
      <c r="D36" s="39">
        <v>0.76900000000000002</v>
      </c>
      <c r="E36" s="37">
        <f t="shared" ref="E36:E42" si="4">C36*D36</f>
        <v>68679.39</v>
      </c>
      <c r="F36" s="36">
        <v>200023</v>
      </c>
      <c r="G36" s="39">
        <v>0.66600000000000004</v>
      </c>
      <c r="H36" s="37">
        <f t="shared" ref="H36:H42" si="5">F36*G36</f>
        <v>133215.318</v>
      </c>
      <c r="J36" s="12" t="s">
        <v>15</v>
      </c>
    </row>
    <row r="37" spans="1:11" x14ac:dyDescent="0.25">
      <c r="B37" s="12" t="s">
        <v>5</v>
      </c>
      <c r="C37" s="23"/>
      <c r="D37" s="34"/>
      <c r="E37" s="11">
        <f t="shared" si="4"/>
        <v>0</v>
      </c>
      <c r="F37" s="23"/>
      <c r="G37" s="34"/>
      <c r="H37" s="11">
        <f t="shared" si="5"/>
        <v>0</v>
      </c>
      <c r="K37" s="11">
        <f>E44+H44</f>
        <v>201894.70799999998</v>
      </c>
    </row>
    <row r="38" spans="1:11" x14ac:dyDescent="0.25">
      <c r="B38" s="2" t="s">
        <v>6</v>
      </c>
      <c r="C38" s="23"/>
      <c r="D38" s="34"/>
      <c r="E38" s="11">
        <f t="shared" si="4"/>
        <v>0</v>
      </c>
      <c r="F38" s="23"/>
      <c r="G38" s="34"/>
      <c r="H38" s="11">
        <f t="shared" si="5"/>
        <v>0</v>
      </c>
    </row>
    <row r="39" spans="1:11" x14ac:dyDescent="0.25">
      <c r="B39" s="2" t="s">
        <v>7</v>
      </c>
      <c r="C39" s="23"/>
      <c r="D39" s="34"/>
      <c r="E39" s="11">
        <f t="shared" si="4"/>
        <v>0</v>
      </c>
      <c r="F39" s="23"/>
      <c r="G39" s="34"/>
      <c r="H39" s="11">
        <f t="shared" si="5"/>
        <v>0</v>
      </c>
      <c r="J39" s="2" t="s">
        <v>16</v>
      </c>
    </row>
    <row r="40" spans="1:11" x14ac:dyDescent="0.25">
      <c r="B40" s="2" t="s">
        <v>8</v>
      </c>
      <c r="C40" s="23"/>
      <c r="D40" s="34"/>
      <c r="E40" s="11">
        <f t="shared" si="4"/>
        <v>0</v>
      </c>
      <c r="F40" s="23"/>
      <c r="G40" s="34"/>
      <c r="H40" s="11">
        <f t="shared" si="5"/>
        <v>0</v>
      </c>
      <c r="K40" s="13">
        <f>C44+F44</f>
        <v>289333</v>
      </c>
    </row>
    <row r="41" spans="1:11" x14ac:dyDescent="0.25">
      <c r="B41" s="2" t="s">
        <v>9</v>
      </c>
      <c r="C41" s="23"/>
      <c r="D41" s="34"/>
      <c r="E41" s="11">
        <f t="shared" si="4"/>
        <v>0</v>
      </c>
      <c r="F41" s="23"/>
      <c r="G41" s="34"/>
      <c r="H41" s="11">
        <f t="shared" si="5"/>
        <v>0</v>
      </c>
    </row>
    <row r="42" spans="1:11" x14ac:dyDescent="0.25">
      <c r="B42" s="2" t="s">
        <v>10</v>
      </c>
      <c r="C42" s="24"/>
      <c r="D42" s="35"/>
      <c r="E42" s="11">
        <f t="shared" si="4"/>
        <v>0</v>
      </c>
      <c r="F42" s="24"/>
      <c r="G42" s="35"/>
      <c r="H42" s="11">
        <f t="shared" si="5"/>
        <v>0</v>
      </c>
      <c r="J42" s="25" t="s">
        <v>34</v>
      </c>
    </row>
    <row r="43" spans="1:11" x14ac:dyDescent="0.25">
      <c r="B43" s="1"/>
      <c r="C43" s="14"/>
      <c r="D43" s="1"/>
      <c r="E43" s="1"/>
      <c r="F43" s="14"/>
      <c r="G43" s="1"/>
      <c r="H43" s="1"/>
      <c r="J43" s="2" t="s">
        <v>11</v>
      </c>
      <c r="K43" s="15">
        <f>K37/K40</f>
        <v>0.69779357349490023</v>
      </c>
    </row>
    <row r="44" spans="1:11" x14ac:dyDescent="0.25">
      <c r="B44" s="2" t="s">
        <v>12</v>
      </c>
      <c r="C44" s="11">
        <f>SUM(C36:C43)</f>
        <v>89310</v>
      </c>
      <c r="E44" s="11">
        <f>SUM(E36:E43)</f>
        <v>68679.39</v>
      </c>
      <c r="F44" s="11">
        <f>SUM(F36:F43)</f>
        <v>200023</v>
      </c>
      <c r="H44" s="11">
        <f>SUM(H36:H43)</f>
        <v>133215.318</v>
      </c>
    </row>
    <row r="45" spans="1:11" x14ac:dyDescent="0.25">
      <c r="J45" s="12" t="s">
        <v>20</v>
      </c>
    </row>
    <row r="46" spans="1:11" x14ac:dyDescent="0.25">
      <c r="A46" s="38"/>
      <c r="K46" s="11">
        <f>K18+K29+K40</f>
        <v>9640449</v>
      </c>
    </row>
    <row r="47" spans="1:11" x14ac:dyDescent="0.25">
      <c r="J47" s="12" t="s">
        <v>21</v>
      </c>
    </row>
    <row r="48" spans="1:11" x14ac:dyDescent="0.25">
      <c r="K48" s="11">
        <f>SUM(K15,K26,K37)</f>
        <v>6655777.7879999997</v>
      </c>
    </row>
    <row r="49" spans="1:22" ht="16.5" thickBot="1" x14ac:dyDescent="0.3">
      <c r="K49" s="11"/>
    </row>
    <row r="50" spans="1:22" ht="16.5" thickBot="1" x14ac:dyDescent="0.3">
      <c r="A50" s="38"/>
      <c r="B50" s="27" t="s">
        <v>26</v>
      </c>
      <c r="C50" s="28"/>
      <c r="D50" s="29"/>
      <c r="E50" s="2" t="s">
        <v>14</v>
      </c>
      <c r="K50" s="26">
        <f>SUM(K15,K26,K37)/SUM(K18,K29,K40)</f>
        <v>0.69040122384341229</v>
      </c>
    </row>
    <row r="52" spans="1:22" x14ac:dyDescent="0.25">
      <c r="J52" s="12"/>
    </row>
    <row r="53" spans="1:22" x14ac:dyDescent="0.25">
      <c r="J53" s="12"/>
    </row>
    <row r="54" spans="1:22" ht="13.5" customHeight="1" x14ac:dyDescent="0.25"/>
    <row r="55" spans="1:22" ht="13.5" customHeight="1" x14ac:dyDescent="0.25"/>
    <row r="59" spans="1:22" s="17" customFormat="1" ht="47.25" customHeight="1" x14ac:dyDescent="0.25"/>
    <row r="64" spans="1:22" x14ac:dyDescent="0.25">
      <c r="P64" s="1"/>
      <c r="Q64" s="1"/>
      <c r="R64" s="1"/>
      <c r="S64" s="1"/>
      <c r="T64" s="1"/>
      <c r="U64" s="1"/>
      <c r="V64" s="1"/>
    </row>
    <row r="65" spans="15:22" x14ac:dyDescent="0.25">
      <c r="P65" s="1"/>
      <c r="Q65" s="1"/>
      <c r="R65" s="1"/>
      <c r="S65" s="1"/>
      <c r="T65" s="1"/>
      <c r="U65" s="1"/>
      <c r="V65" s="1"/>
    </row>
    <row r="66" spans="15:22" x14ac:dyDescent="0.25">
      <c r="P66" s="1"/>
      <c r="Q66" s="1"/>
      <c r="R66" s="1"/>
      <c r="S66" s="1"/>
      <c r="T66" s="1"/>
      <c r="U66" s="1"/>
      <c r="V66" s="1"/>
    </row>
    <row r="67" spans="15:22" x14ac:dyDescent="0.25">
      <c r="P67" s="1"/>
      <c r="Q67" s="1"/>
      <c r="R67" s="1"/>
      <c r="S67" s="1"/>
      <c r="T67" s="1"/>
      <c r="U67" s="1"/>
      <c r="V67" s="1"/>
    </row>
    <row r="68" spans="15:22" x14ac:dyDescent="0.25">
      <c r="P68" s="1"/>
      <c r="Q68" s="1"/>
      <c r="R68" s="1"/>
      <c r="S68" s="1"/>
      <c r="T68" s="1"/>
      <c r="U68" s="1"/>
      <c r="V68" s="1"/>
    </row>
    <row r="76" spans="15:22" x14ac:dyDescent="0.25">
      <c r="O76" s="18"/>
    </row>
    <row r="77" spans="15:22" x14ac:dyDescent="0.25">
      <c r="O77" s="18"/>
    </row>
    <row r="78" spans="15:22" x14ac:dyDescent="0.25">
      <c r="O78" s="18"/>
    </row>
    <row r="79" spans="15:22" x14ac:dyDescent="0.25">
      <c r="O79" s="18"/>
    </row>
    <row r="91" spans="15:15" x14ac:dyDescent="0.25">
      <c r="O91" s="19"/>
    </row>
    <row r="92" spans="15:15" x14ac:dyDescent="0.25">
      <c r="O92" s="19"/>
    </row>
    <row r="98" spans="5:13" x14ac:dyDescent="0.25">
      <c r="M98" s="20"/>
    </row>
    <row r="99" spans="5:13" x14ac:dyDescent="0.25">
      <c r="M99" s="20"/>
    </row>
    <row r="100" spans="5:13" x14ac:dyDescent="0.25">
      <c r="M100" s="20"/>
    </row>
    <row r="101" spans="5:13" x14ac:dyDescent="0.25">
      <c r="E101" s="21"/>
      <c r="M101" s="20"/>
    </row>
    <row r="102" spans="5:13" x14ac:dyDescent="0.25">
      <c r="M102" s="22"/>
    </row>
    <row r="103" spans="5:13" x14ac:dyDescent="0.25">
      <c r="M103" s="22"/>
    </row>
    <row r="104" spans="5:13" x14ac:dyDescent="0.25">
      <c r="M104" s="22"/>
    </row>
    <row r="105" spans="5:13" x14ac:dyDescent="0.25">
      <c r="M105" s="22"/>
    </row>
    <row r="106" spans="5:13" x14ac:dyDescent="0.25">
      <c r="M106" s="22"/>
    </row>
    <row r="107" spans="5:13" x14ac:dyDescent="0.25">
      <c r="M107" s="22"/>
    </row>
    <row r="108" spans="5:13" x14ac:dyDescent="0.25">
      <c r="M108" s="22"/>
    </row>
    <row r="109" spans="5:13" x14ac:dyDescent="0.25">
      <c r="M109" s="22"/>
    </row>
    <row r="110" spans="5:13" x14ac:dyDescent="0.25">
      <c r="M110" s="22"/>
    </row>
    <row r="111" spans="5:13" x14ac:dyDescent="0.25">
      <c r="M111" s="22"/>
    </row>
    <row r="112" spans="5:13" x14ac:dyDescent="0.25">
      <c r="M112" s="22"/>
    </row>
    <row r="113" spans="13:13" x14ac:dyDescent="0.25">
      <c r="M113" s="22"/>
    </row>
  </sheetData>
  <mergeCells count="3">
    <mergeCell ref="B8:K8"/>
    <mergeCell ref="B9:K9"/>
    <mergeCell ref="J11:K11"/>
  </mergeCells>
  <conditionalFormatting sqref="K21">
    <cfRule type="cellIs" dxfId="17" priority="11" operator="greaterThan">
      <formula>1</formula>
    </cfRule>
  </conditionalFormatting>
  <conditionalFormatting sqref="K21">
    <cfRule type="cellIs" dxfId="16" priority="9" operator="greaterThan">
      <formula>1</formula>
    </cfRule>
  </conditionalFormatting>
  <conditionalFormatting sqref="K32">
    <cfRule type="cellIs" dxfId="15" priority="8" operator="greaterThan">
      <formula>1</formula>
    </cfRule>
  </conditionalFormatting>
  <conditionalFormatting sqref="K32">
    <cfRule type="cellIs" dxfId="14" priority="7" operator="greaterThan">
      <formula>1</formula>
    </cfRule>
  </conditionalFormatting>
  <conditionalFormatting sqref="K43">
    <cfRule type="cellIs" dxfId="13" priority="4" operator="greaterThan">
      <formula>1</formula>
    </cfRule>
  </conditionalFormatting>
  <conditionalFormatting sqref="K43">
    <cfRule type="cellIs" dxfId="12" priority="3" operator="greaterThan">
      <formula>1</formula>
    </cfRule>
  </conditionalFormatting>
  <conditionalFormatting sqref="K50">
    <cfRule type="cellIs" dxfId="11" priority="2" operator="greaterThan">
      <formula>1</formula>
    </cfRule>
  </conditionalFormatting>
  <conditionalFormatting sqref="K50">
    <cfRule type="cellIs" dxfId="10" priority="1" operator="greaterThan">
      <formula>1</formula>
    </cfRule>
  </conditionalFormatting>
  <printOptions horizontalCentered="1"/>
  <pageMargins left="0" right="0" top="0.25" bottom="0.25" header="0" footer="0.5"/>
  <pageSetup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C358B-E25B-4C42-9128-451AA8CF941A}">
  <sheetPr>
    <pageSetUpPr fitToPage="1"/>
  </sheetPr>
  <dimension ref="A5:V124"/>
  <sheetViews>
    <sheetView showGridLines="0" tabSelected="1" zoomScale="85" zoomScaleNormal="85" workbookViewId="0">
      <selection activeCell="Q36" sqref="Q36"/>
    </sheetView>
  </sheetViews>
  <sheetFormatPr defaultRowHeight="15.75" x14ac:dyDescent="0.25"/>
  <cols>
    <col min="1" max="1" width="29.7109375" style="2" customWidth="1"/>
    <col min="2" max="2" width="7.7109375" style="2" customWidth="1"/>
    <col min="3" max="3" width="10.7109375" style="2" bestFit="1" customWidth="1"/>
    <col min="4" max="4" width="8.5703125" style="2" customWidth="1"/>
    <col min="5" max="5" width="11.7109375" style="2" customWidth="1"/>
    <col min="6" max="7" width="11" style="2" customWidth="1"/>
    <col min="8" max="8" width="10.42578125" style="2" customWidth="1"/>
    <col min="9" max="9" width="4.28515625" style="2" customWidth="1"/>
    <col min="10" max="10" width="9.28515625" style="2"/>
    <col min="11" max="11" width="11.5703125" style="2" customWidth="1"/>
    <col min="12" max="12" width="7.7109375" style="2" customWidth="1"/>
    <col min="13" max="13" width="8.7109375" style="2" customWidth="1"/>
    <col min="14" max="21" width="7.7109375" style="2" customWidth="1"/>
    <col min="22" max="22" width="9.7109375" style="2" customWidth="1"/>
    <col min="23" max="256" width="7.7109375" style="2" customWidth="1"/>
    <col min="257" max="257" width="9.28515625" style="2"/>
    <col min="258" max="258" width="7.7109375" style="2" customWidth="1"/>
    <col min="259" max="260" width="8.5703125" style="2" customWidth="1"/>
    <col min="261" max="261" width="9" style="2" customWidth="1"/>
    <col min="262" max="263" width="7.7109375" style="2" customWidth="1"/>
    <col min="264" max="264" width="8.7109375" style="2" customWidth="1"/>
    <col min="265" max="265" width="7.7109375" style="2" customWidth="1"/>
    <col min="266" max="266" width="9.28515625" style="2"/>
    <col min="267" max="267" width="10" style="2" customWidth="1"/>
    <col min="268" max="268" width="7.7109375" style="2" customWidth="1"/>
    <col min="269" max="269" width="8.7109375" style="2" customWidth="1"/>
    <col min="270" max="277" width="7.7109375" style="2" customWidth="1"/>
    <col min="278" max="278" width="9.7109375" style="2" customWidth="1"/>
    <col min="279" max="512" width="7.7109375" style="2" customWidth="1"/>
    <col min="513" max="513" width="9.28515625" style="2"/>
    <col min="514" max="514" width="7.7109375" style="2" customWidth="1"/>
    <col min="515" max="516" width="8.5703125" style="2" customWidth="1"/>
    <col min="517" max="517" width="9" style="2" customWidth="1"/>
    <col min="518" max="519" width="7.7109375" style="2" customWidth="1"/>
    <col min="520" max="520" width="8.7109375" style="2" customWidth="1"/>
    <col min="521" max="521" width="7.7109375" style="2" customWidth="1"/>
    <col min="522" max="522" width="9.28515625" style="2"/>
    <col min="523" max="523" width="10" style="2" customWidth="1"/>
    <col min="524" max="524" width="7.7109375" style="2" customWidth="1"/>
    <col min="525" max="525" width="8.7109375" style="2" customWidth="1"/>
    <col min="526" max="533" width="7.7109375" style="2" customWidth="1"/>
    <col min="534" max="534" width="9.7109375" style="2" customWidth="1"/>
    <col min="535" max="768" width="7.7109375" style="2" customWidth="1"/>
    <col min="769" max="769" width="9.28515625" style="2"/>
    <col min="770" max="770" width="7.7109375" style="2" customWidth="1"/>
    <col min="771" max="772" width="8.5703125" style="2" customWidth="1"/>
    <col min="773" max="773" width="9" style="2" customWidth="1"/>
    <col min="774" max="775" width="7.7109375" style="2" customWidth="1"/>
    <col min="776" max="776" width="8.7109375" style="2" customWidth="1"/>
    <col min="777" max="777" width="7.7109375" style="2" customWidth="1"/>
    <col min="778" max="778" width="9.28515625" style="2"/>
    <col min="779" max="779" width="10" style="2" customWidth="1"/>
    <col min="780" max="780" width="7.7109375" style="2" customWidth="1"/>
    <col min="781" max="781" width="8.7109375" style="2" customWidth="1"/>
    <col min="782" max="789" width="7.7109375" style="2" customWidth="1"/>
    <col min="790" max="790" width="9.7109375" style="2" customWidth="1"/>
    <col min="791" max="1024" width="7.7109375" style="2" customWidth="1"/>
    <col min="1025" max="1025" width="9.28515625" style="2"/>
    <col min="1026" max="1026" width="7.7109375" style="2" customWidth="1"/>
    <col min="1027" max="1028" width="8.5703125" style="2" customWidth="1"/>
    <col min="1029" max="1029" width="9" style="2" customWidth="1"/>
    <col min="1030" max="1031" width="7.7109375" style="2" customWidth="1"/>
    <col min="1032" max="1032" width="8.7109375" style="2" customWidth="1"/>
    <col min="1033" max="1033" width="7.7109375" style="2" customWidth="1"/>
    <col min="1034" max="1034" width="9.28515625" style="2"/>
    <col min="1035" max="1035" width="10" style="2" customWidth="1"/>
    <col min="1036" max="1036" width="7.7109375" style="2" customWidth="1"/>
    <col min="1037" max="1037" width="8.7109375" style="2" customWidth="1"/>
    <col min="1038" max="1045" width="7.7109375" style="2" customWidth="1"/>
    <col min="1046" max="1046" width="9.7109375" style="2" customWidth="1"/>
    <col min="1047" max="1280" width="7.7109375" style="2" customWidth="1"/>
    <col min="1281" max="1281" width="9.28515625" style="2"/>
    <col min="1282" max="1282" width="7.7109375" style="2" customWidth="1"/>
    <col min="1283" max="1284" width="8.5703125" style="2" customWidth="1"/>
    <col min="1285" max="1285" width="9" style="2" customWidth="1"/>
    <col min="1286" max="1287" width="7.7109375" style="2" customWidth="1"/>
    <col min="1288" max="1288" width="8.7109375" style="2" customWidth="1"/>
    <col min="1289" max="1289" width="7.7109375" style="2" customWidth="1"/>
    <col min="1290" max="1290" width="9.28515625" style="2"/>
    <col min="1291" max="1291" width="10" style="2" customWidth="1"/>
    <col min="1292" max="1292" width="7.7109375" style="2" customWidth="1"/>
    <col min="1293" max="1293" width="8.7109375" style="2" customWidth="1"/>
    <col min="1294" max="1301" width="7.7109375" style="2" customWidth="1"/>
    <col min="1302" max="1302" width="9.7109375" style="2" customWidth="1"/>
    <col min="1303" max="1536" width="7.7109375" style="2" customWidth="1"/>
    <col min="1537" max="1537" width="9.28515625" style="2"/>
    <col min="1538" max="1538" width="7.7109375" style="2" customWidth="1"/>
    <col min="1539" max="1540" width="8.5703125" style="2" customWidth="1"/>
    <col min="1541" max="1541" width="9" style="2" customWidth="1"/>
    <col min="1542" max="1543" width="7.7109375" style="2" customWidth="1"/>
    <col min="1544" max="1544" width="8.7109375" style="2" customWidth="1"/>
    <col min="1545" max="1545" width="7.7109375" style="2" customWidth="1"/>
    <col min="1546" max="1546" width="9.28515625" style="2"/>
    <col min="1547" max="1547" width="10" style="2" customWidth="1"/>
    <col min="1548" max="1548" width="7.7109375" style="2" customWidth="1"/>
    <col min="1549" max="1549" width="8.7109375" style="2" customWidth="1"/>
    <col min="1550" max="1557" width="7.7109375" style="2" customWidth="1"/>
    <col min="1558" max="1558" width="9.7109375" style="2" customWidth="1"/>
    <col min="1559" max="1792" width="7.7109375" style="2" customWidth="1"/>
    <col min="1793" max="1793" width="9.28515625" style="2"/>
    <col min="1794" max="1794" width="7.7109375" style="2" customWidth="1"/>
    <col min="1795" max="1796" width="8.5703125" style="2" customWidth="1"/>
    <col min="1797" max="1797" width="9" style="2" customWidth="1"/>
    <col min="1798" max="1799" width="7.7109375" style="2" customWidth="1"/>
    <col min="1800" max="1800" width="8.7109375" style="2" customWidth="1"/>
    <col min="1801" max="1801" width="7.7109375" style="2" customWidth="1"/>
    <col min="1802" max="1802" width="9.28515625" style="2"/>
    <col min="1803" max="1803" width="10" style="2" customWidth="1"/>
    <col min="1804" max="1804" width="7.7109375" style="2" customWidth="1"/>
    <col min="1805" max="1805" width="8.7109375" style="2" customWidth="1"/>
    <col min="1806" max="1813" width="7.7109375" style="2" customWidth="1"/>
    <col min="1814" max="1814" width="9.7109375" style="2" customWidth="1"/>
    <col min="1815" max="2048" width="7.7109375" style="2" customWidth="1"/>
    <col min="2049" max="2049" width="9.28515625" style="2"/>
    <col min="2050" max="2050" width="7.7109375" style="2" customWidth="1"/>
    <col min="2051" max="2052" width="8.5703125" style="2" customWidth="1"/>
    <col min="2053" max="2053" width="9" style="2" customWidth="1"/>
    <col min="2054" max="2055" width="7.7109375" style="2" customWidth="1"/>
    <col min="2056" max="2056" width="8.7109375" style="2" customWidth="1"/>
    <col min="2057" max="2057" width="7.7109375" style="2" customWidth="1"/>
    <col min="2058" max="2058" width="9.28515625" style="2"/>
    <col min="2059" max="2059" width="10" style="2" customWidth="1"/>
    <col min="2060" max="2060" width="7.7109375" style="2" customWidth="1"/>
    <col min="2061" max="2061" width="8.7109375" style="2" customWidth="1"/>
    <col min="2062" max="2069" width="7.7109375" style="2" customWidth="1"/>
    <col min="2070" max="2070" width="9.7109375" style="2" customWidth="1"/>
    <col min="2071" max="2304" width="7.7109375" style="2" customWidth="1"/>
    <col min="2305" max="2305" width="9.28515625" style="2"/>
    <col min="2306" max="2306" width="7.7109375" style="2" customWidth="1"/>
    <col min="2307" max="2308" width="8.5703125" style="2" customWidth="1"/>
    <col min="2309" max="2309" width="9" style="2" customWidth="1"/>
    <col min="2310" max="2311" width="7.7109375" style="2" customWidth="1"/>
    <col min="2312" max="2312" width="8.7109375" style="2" customWidth="1"/>
    <col min="2313" max="2313" width="7.7109375" style="2" customWidth="1"/>
    <col min="2314" max="2314" width="9.28515625" style="2"/>
    <col min="2315" max="2315" width="10" style="2" customWidth="1"/>
    <col min="2316" max="2316" width="7.7109375" style="2" customWidth="1"/>
    <col min="2317" max="2317" width="8.7109375" style="2" customWidth="1"/>
    <col min="2318" max="2325" width="7.7109375" style="2" customWidth="1"/>
    <col min="2326" max="2326" width="9.7109375" style="2" customWidth="1"/>
    <col min="2327" max="2560" width="7.7109375" style="2" customWidth="1"/>
    <col min="2561" max="2561" width="9.28515625" style="2"/>
    <col min="2562" max="2562" width="7.7109375" style="2" customWidth="1"/>
    <col min="2563" max="2564" width="8.5703125" style="2" customWidth="1"/>
    <col min="2565" max="2565" width="9" style="2" customWidth="1"/>
    <col min="2566" max="2567" width="7.7109375" style="2" customWidth="1"/>
    <col min="2568" max="2568" width="8.7109375" style="2" customWidth="1"/>
    <col min="2569" max="2569" width="7.7109375" style="2" customWidth="1"/>
    <col min="2570" max="2570" width="9.28515625" style="2"/>
    <col min="2571" max="2571" width="10" style="2" customWidth="1"/>
    <col min="2572" max="2572" width="7.7109375" style="2" customWidth="1"/>
    <col min="2573" max="2573" width="8.7109375" style="2" customWidth="1"/>
    <col min="2574" max="2581" width="7.7109375" style="2" customWidth="1"/>
    <col min="2582" max="2582" width="9.7109375" style="2" customWidth="1"/>
    <col min="2583" max="2816" width="7.7109375" style="2" customWidth="1"/>
    <col min="2817" max="2817" width="9.28515625" style="2"/>
    <col min="2818" max="2818" width="7.7109375" style="2" customWidth="1"/>
    <col min="2819" max="2820" width="8.5703125" style="2" customWidth="1"/>
    <col min="2821" max="2821" width="9" style="2" customWidth="1"/>
    <col min="2822" max="2823" width="7.7109375" style="2" customWidth="1"/>
    <col min="2824" max="2824" width="8.7109375" style="2" customWidth="1"/>
    <col min="2825" max="2825" width="7.7109375" style="2" customWidth="1"/>
    <col min="2826" max="2826" width="9.28515625" style="2"/>
    <col min="2827" max="2827" width="10" style="2" customWidth="1"/>
    <col min="2828" max="2828" width="7.7109375" style="2" customWidth="1"/>
    <col min="2829" max="2829" width="8.7109375" style="2" customWidth="1"/>
    <col min="2830" max="2837" width="7.7109375" style="2" customWidth="1"/>
    <col min="2838" max="2838" width="9.7109375" style="2" customWidth="1"/>
    <col min="2839" max="3072" width="7.7109375" style="2" customWidth="1"/>
    <col min="3073" max="3073" width="9.28515625" style="2"/>
    <col min="3074" max="3074" width="7.7109375" style="2" customWidth="1"/>
    <col min="3075" max="3076" width="8.5703125" style="2" customWidth="1"/>
    <col min="3077" max="3077" width="9" style="2" customWidth="1"/>
    <col min="3078" max="3079" width="7.7109375" style="2" customWidth="1"/>
    <col min="3080" max="3080" width="8.7109375" style="2" customWidth="1"/>
    <col min="3081" max="3081" width="7.7109375" style="2" customWidth="1"/>
    <col min="3082" max="3082" width="9.28515625" style="2"/>
    <col min="3083" max="3083" width="10" style="2" customWidth="1"/>
    <col min="3084" max="3084" width="7.7109375" style="2" customWidth="1"/>
    <col min="3085" max="3085" width="8.7109375" style="2" customWidth="1"/>
    <col min="3086" max="3093" width="7.7109375" style="2" customWidth="1"/>
    <col min="3094" max="3094" width="9.7109375" style="2" customWidth="1"/>
    <col min="3095" max="3328" width="7.7109375" style="2" customWidth="1"/>
    <col min="3329" max="3329" width="9.28515625" style="2"/>
    <col min="3330" max="3330" width="7.7109375" style="2" customWidth="1"/>
    <col min="3331" max="3332" width="8.5703125" style="2" customWidth="1"/>
    <col min="3333" max="3333" width="9" style="2" customWidth="1"/>
    <col min="3334" max="3335" width="7.7109375" style="2" customWidth="1"/>
    <col min="3336" max="3336" width="8.7109375" style="2" customWidth="1"/>
    <col min="3337" max="3337" width="7.7109375" style="2" customWidth="1"/>
    <col min="3338" max="3338" width="9.28515625" style="2"/>
    <col min="3339" max="3339" width="10" style="2" customWidth="1"/>
    <col min="3340" max="3340" width="7.7109375" style="2" customWidth="1"/>
    <col min="3341" max="3341" width="8.7109375" style="2" customWidth="1"/>
    <col min="3342" max="3349" width="7.7109375" style="2" customWidth="1"/>
    <col min="3350" max="3350" width="9.7109375" style="2" customWidth="1"/>
    <col min="3351" max="3584" width="7.7109375" style="2" customWidth="1"/>
    <col min="3585" max="3585" width="9.28515625" style="2"/>
    <col min="3586" max="3586" width="7.7109375" style="2" customWidth="1"/>
    <col min="3587" max="3588" width="8.5703125" style="2" customWidth="1"/>
    <col min="3589" max="3589" width="9" style="2" customWidth="1"/>
    <col min="3590" max="3591" width="7.7109375" style="2" customWidth="1"/>
    <col min="3592" max="3592" width="8.7109375" style="2" customWidth="1"/>
    <col min="3593" max="3593" width="7.7109375" style="2" customWidth="1"/>
    <col min="3594" max="3594" width="9.28515625" style="2"/>
    <col min="3595" max="3595" width="10" style="2" customWidth="1"/>
    <col min="3596" max="3596" width="7.7109375" style="2" customWidth="1"/>
    <col min="3597" max="3597" width="8.7109375" style="2" customWidth="1"/>
    <col min="3598" max="3605" width="7.7109375" style="2" customWidth="1"/>
    <col min="3606" max="3606" width="9.7109375" style="2" customWidth="1"/>
    <col min="3607" max="3840" width="7.7109375" style="2" customWidth="1"/>
    <col min="3841" max="3841" width="9.28515625" style="2"/>
    <col min="3842" max="3842" width="7.7109375" style="2" customWidth="1"/>
    <col min="3843" max="3844" width="8.5703125" style="2" customWidth="1"/>
    <col min="3845" max="3845" width="9" style="2" customWidth="1"/>
    <col min="3846" max="3847" width="7.7109375" style="2" customWidth="1"/>
    <col min="3848" max="3848" width="8.7109375" style="2" customWidth="1"/>
    <col min="3849" max="3849" width="7.7109375" style="2" customWidth="1"/>
    <col min="3850" max="3850" width="9.28515625" style="2"/>
    <col min="3851" max="3851" width="10" style="2" customWidth="1"/>
    <col min="3852" max="3852" width="7.7109375" style="2" customWidth="1"/>
    <col min="3853" max="3853" width="8.7109375" style="2" customWidth="1"/>
    <col min="3854" max="3861" width="7.7109375" style="2" customWidth="1"/>
    <col min="3862" max="3862" width="9.7109375" style="2" customWidth="1"/>
    <col min="3863" max="4096" width="7.7109375" style="2" customWidth="1"/>
    <col min="4097" max="4097" width="9.28515625" style="2"/>
    <col min="4098" max="4098" width="7.7109375" style="2" customWidth="1"/>
    <col min="4099" max="4100" width="8.5703125" style="2" customWidth="1"/>
    <col min="4101" max="4101" width="9" style="2" customWidth="1"/>
    <col min="4102" max="4103" width="7.7109375" style="2" customWidth="1"/>
    <col min="4104" max="4104" width="8.7109375" style="2" customWidth="1"/>
    <col min="4105" max="4105" width="7.7109375" style="2" customWidth="1"/>
    <col min="4106" max="4106" width="9.28515625" style="2"/>
    <col min="4107" max="4107" width="10" style="2" customWidth="1"/>
    <col min="4108" max="4108" width="7.7109375" style="2" customWidth="1"/>
    <col min="4109" max="4109" width="8.7109375" style="2" customWidth="1"/>
    <col min="4110" max="4117" width="7.7109375" style="2" customWidth="1"/>
    <col min="4118" max="4118" width="9.7109375" style="2" customWidth="1"/>
    <col min="4119" max="4352" width="7.7109375" style="2" customWidth="1"/>
    <col min="4353" max="4353" width="9.28515625" style="2"/>
    <col min="4354" max="4354" width="7.7109375" style="2" customWidth="1"/>
    <col min="4355" max="4356" width="8.5703125" style="2" customWidth="1"/>
    <col min="4357" max="4357" width="9" style="2" customWidth="1"/>
    <col min="4358" max="4359" width="7.7109375" style="2" customWidth="1"/>
    <col min="4360" max="4360" width="8.7109375" style="2" customWidth="1"/>
    <col min="4361" max="4361" width="7.7109375" style="2" customWidth="1"/>
    <col min="4362" max="4362" width="9.28515625" style="2"/>
    <col min="4363" max="4363" width="10" style="2" customWidth="1"/>
    <col min="4364" max="4364" width="7.7109375" style="2" customWidth="1"/>
    <col min="4365" max="4365" width="8.7109375" style="2" customWidth="1"/>
    <col min="4366" max="4373" width="7.7109375" style="2" customWidth="1"/>
    <col min="4374" max="4374" width="9.7109375" style="2" customWidth="1"/>
    <col min="4375" max="4608" width="7.7109375" style="2" customWidth="1"/>
    <col min="4609" max="4609" width="9.28515625" style="2"/>
    <col min="4610" max="4610" width="7.7109375" style="2" customWidth="1"/>
    <col min="4611" max="4612" width="8.5703125" style="2" customWidth="1"/>
    <col min="4613" max="4613" width="9" style="2" customWidth="1"/>
    <col min="4614" max="4615" width="7.7109375" style="2" customWidth="1"/>
    <col min="4616" max="4616" width="8.7109375" style="2" customWidth="1"/>
    <col min="4617" max="4617" width="7.7109375" style="2" customWidth="1"/>
    <col min="4618" max="4618" width="9.28515625" style="2"/>
    <col min="4619" max="4619" width="10" style="2" customWidth="1"/>
    <col min="4620" max="4620" width="7.7109375" style="2" customWidth="1"/>
    <col min="4621" max="4621" width="8.7109375" style="2" customWidth="1"/>
    <col min="4622" max="4629" width="7.7109375" style="2" customWidth="1"/>
    <col min="4630" max="4630" width="9.7109375" style="2" customWidth="1"/>
    <col min="4631" max="4864" width="7.7109375" style="2" customWidth="1"/>
    <col min="4865" max="4865" width="9.28515625" style="2"/>
    <col min="4866" max="4866" width="7.7109375" style="2" customWidth="1"/>
    <col min="4867" max="4868" width="8.5703125" style="2" customWidth="1"/>
    <col min="4869" max="4869" width="9" style="2" customWidth="1"/>
    <col min="4870" max="4871" width="7.7109375" style="2" customWidth="1"/>
    <col min="4872" max="4872" width="8.7109375" style="2" customWidth="1"/>
    <col min="4873" max="4873" width="7.7109375" style="2" customWidth="1"/>
    <col min="4874" max="4874" width="9.28515625" style="2"/>
    <col min="4875" max="4875" width="10" style="2" customWidth="1"/>
    <col min="4876" max="4876" width="7.7109375" style="2" customWidth="1"/>
    <col min="4877" max="4877" width="8.7109375" style="2" customWidth="1"/>
    <col min="4878" max="4885" width="7.7109375" style="2" customWidth="1"/>
    <col min="4886" max="4886" width="9.7109375" style="2" customWidth="1"/>
    <col min="4887" max="5120" width="7.7109375" style="2" customWidth="1"/>
    <col min="5121" max="5121" width="9.28515625" style="2"/>
    <col min="5122" max="5122" width="7.7109375" style="2" customWidth="1"/>
    <col min="5123" max="5124" width="8.5703125" style="2" customWidth="1"/>
    <col min="5125" max="5125" width="9" style="2" customWidth="1"/>
    <col min="5126" max="5127" width="7.7109375" style="2" customWidth="1"/>
    <col min="5128" max="5128" width="8.7109375" style="2" customWidth="1"/>
    <col min="5129" max="5129" width="7.7109375" style="2" customWidth="1"/>
    <col min="5130" max="5130" width="9.28515625" style="2"/>
    <col min="5131" max="5131" width="10" style="2" customWidth="1"/>
    <col min="5132" max="5132" width="7.7109375" style="2" customWidth="1"/>
    <col min="5133" max="5133" width="8.7109375" style="2" customWidth="1"/>
    <col min="5134" max="5141" width="7.7109375" style="2" customWidth="1"/>
    <col min="5142" max="5142" width="9.7109375" style="2" customWidth="1"/>
    <col min="5143" max="5376" width="7.7109375" style="2" customWidth="1"/>
    <col min="5377" max="5377" width="9.28515625" style="2"/>
    <col min="5378" max="5378" width="7.7109375" style="2" customWidth="1"/>
    <col min="5379" max="5380" width="8.5703125" style="2" customWidth="1"/>
    <col min="5381" max="5381" width="9" style="2" customWidth="1"/>
    <col min="5382" max="5383" width="7.7109375" style="2" customWidth="1"/>
    <col min="5384" max="5384" width="8.7109375" style="2" customWidth="1"/>
    <col min="5385" max="5385" width="7.7109375" style="2" customWidth="1"/>
    <col min="5386" max="5386" width="9.28515625" style="2"/>
    <col min="5387" max="5387" width="10" style="2" customWidth="1"/>
    <col min="5388" max="5388" width="7.7109375" style="2" customWidth="1"/>
    <col min="5389" max="5389" width="8.7109375" style="2" customWidth="1"/>
    <col min="5390" max="5397" width="7.7109375" style="2" customWidth="1"/>
    <col min="5398" max="5398" width="9.7109375" style="2" customWidth="1"/>
    <col min="5399" max="5632" width="7.7109375" style="2" customWidth="1"/>
    <col min="5633" max="5633" width="9.28515625" style="2"/>
    <col min="5634" max="5634" width="7.7109375" style="2" customWidth="1"/>
    <col min="5635" max="5636" width="8.5703125" style="2" customWidth="1"/>
    <col min="5637" max="5637" width="9" style="2" customWidth="1"/>
    <col min="5638" max="5639" width="7.7109375" style="2" customWidth="1"/>
    <col min="5640" max="5640" width="8.7109375" style="2" customWidth="1"/>
    <col min="5641" max="5641" width="7.7109375" style="2" customWidth="1"/>
    <col min="5642" max="5642" width="9.28515625" style="2"/>
    <col min="5643" max="5643" width="10" style="2" customWidth="1"/>
    <col min="5644" max="5644" width="7.7109375" style="2" customWidth="1"/>
    <col min="5645" max="5645" width="8.7109375" style="2" customWidth="1"/>
    <col min="5646" max="5653" width="7.7109375" style="2" customWidth="1"/>
    <col min="5654" max="5654" width="9.7109375" style="2" customWidth="1"/>
    <col min="5655" max="5888" width="7.7109375" style="2" customWidth="1"/>
    <col min="5889" max="5889" width="9.28515625" style="2"/>
    <col min="5890" max="5890" width="7.7109375" style="2" customWidth="1"/>
    <col min="5891" max="5892" width="8.5703125" style="2" customWidth="1"/>
    <col min="5893" max="5893" width="9" style="2" customWidth="1"/>
    <col min="5894" max="5895" width="7.7109375" style="2" customWidth="1"/>
    <col min="5896" max="5896" width="8.7109375" style="2" customWidth="1"/>
    <col min="5897" max="5897" width="7.7109375" style="2" customWidth="1"/>
    <col min="5898" max="5898" width="9.28515625" style="2"/>
    <col min="5899" max="5899" width="10" style="2" customWidth="1"/>
    <col min="5900" max="5900" width="7.7109375" style="2" customWidth="1"/>
    <col min="5901" max="5901" width="8.7109375" style="2" customWidth="1"/>
    <col min="5902" max="5909" width="7.7109375" style="2" customWidth="1"/>
    <col min="5910" max="5910" width="9.7109375" style="2" customWidth="1"/>
    <col min="5911" max="6144" width="7.7109375" style="2" customWidth="1"/>
    <col min="6145" max="6145" width="9.28515625" style="2"/>
    <col min="6146" max="6146" width="7.7109375" style="2" customWidth="1"/>
    <col min="6147" max="6148" width="8.5703125" style="2" customWidth="1"/>
    <col min="6149" max="6149" width="9" style="2" customWidth="1"/>
    <col min="6150" max="6151" width="7.7109375" style="2" customWidth="1"/>
    <col min="6152" max="6152" width="8.7109375" style="2" customWidth="1"/>
    <col min="6153" max="6153" width="7.7109375" style="2" customWidth="1"/>
    <col min="6154" max="6154" width="9.28515625" style="2"/>
    <col min="6155" max="6155" width="10" style="2" customWidth="1"/>
    <col min="6156" max="6156" width="7.7109375" style="2" customWidth="1"/>
    <col min="6157" max="6157" width="8.7109375" style="2" customWidth="1"/>
    <col min="6158" max="6165" width="7.7109375" style="2" customWidth="1"/>
    <col min="6166" max="6166" width="9.7109375" style="2" customWidth="1"/>
    <col min="6167" max="6400" width="7.7109375" style="2" customWidth="1"/>
    <col min="6401" max="6401" width="9.28515625" style="2"/>
    <col min="6402" max="6402" width="7.7109375" style="2" customWidth="1"/>
    <col min="6403" max="6404" width="8.5703125" style="2" customWidth="1"/>
    <col min="6405" max="6405" width="9" style="2" customWidth="1"/>
    <col min="6406" max="6407" width="7.7109375" style="2" customWidth="1"/>
    <col min="6408" max="6408" width="8.7109375" style="2" customWidth="1"/>
    <col min="6409" max="6409" width="7.7109375" style="2" customWidth="1"/>
    <col min="6410" max="6410" width="9.28515625" style="2"/>
    <col min="6411" max="6411" width="10" style="2" customWidth="1"/>
    <col min="6412" max="6412" width="7.7109375" style="2" customWidth="1"/>
    <col min="6413" max="6413" width="8.7109375" style="2" customWidth="1"/>
    <col min="6414" max="6421" width="7.7109375" style="2" customWidth="1"/>
    <col min="6422" max="6422" width="9.7109375" style="2" customWidth="1"/>
    <col min="6423" max="6656" width="7.7109375" style="2" customWidth="1"/>
    <col min="6657" max="6657" width="9.28515625" style="2"/>
    <col min="6658" max="6658" width="7.7109375" style="2" customWidth="1"/>
    <col min="6659" max="6660" width="8.5703125" style="2" customWidth="1"/>
    <col min="6661" max="6661" width="9" style="2" customWidth="1"/>
    <col min="6662" max="6663" width="7.7109375" style="2" customWidth="1"/>
    <col min="6664" max="6664" width="8.7109375" style="2" customWidth="1"/>
    <col min="6665" max="6665" width="7.7109375" style="2" customWidth="1"/>
    <col min="6666" max="6666" width="9.28515625" style="2"/>
    <col min="6667" max="6667" width="10" style="2" customWidth="1"/>
    <col min="6668" max="6668" width="7.7109375" style="2" customWidth="1"/>
    <col min="6669" max="6669" width="8.7109375" style="2" customWidth="1"/>
    <col min="6670" max="6677" width="7.7109375" style="2" customWidth="1"/>
    <col min="6678" max="6678" width="9.7109375" style="2" customWidth="1"/>
    <col min="6679" max="6912" width="7.7109375" style="2" customWidth="1"/>
    <col min="6913" max="6913" width="9.28515625" style="2"/>
    <col min="6914" max="6914" width="7.7109375" style="2" customWidth="1"/>
    <col min="6915" max="6916" width="8.5703125" style="2" customWidth="1"/>
    <col min="6917" max="6917" width="9" style="2" customWidth="1"/>
    <col min="6918" max="6919" width="7.7109375" style="2" customWidth="1"/>
    <col min="6920" max="6920" width="8.7109375" style="2" customWidth="1"/>
    <col min="6921" max="6921" width="7.7109375" style="2" customWidth="1"/>
    <col min="6922" max="6922" width="9.28515625" style="2"/>
    <col min="6923" max="6923" width="10" style="2" customWidth="1"/>
    <col min="6924" max="6924" width="7.7109375" style="2" customWidth="1"/>
    <col min="6925" max="6925" width="8.7109375" style="2" customWidth="1"/>
    <col min="6926" max="6933" width="7.7109375" style="2" customWidth="1"/>
    <col min="6934" max="6934" width="9.7109375" style="2" customWidth="1"/>
    <col min="6935" max="7168" width="7.7109375" style="2" customWidth="1"/>
    <col min="7169" max="7169" width="9.28515625" style="2"/>
    <col min="7170" max="7170" width="7.7109375" style="2" customWidth="1"/>
    <col min="7171" max="7172" width="8.5703125" style="2" customWidth="1"/>
    <col min="7173" max="7173" width="9" style="2" customWidth="1"/>
    <col min="7174" max="7175" width="7.7109375" style="2" customWidth="1"/>
    <col min="7176" max="7176" width="8.7109375" style="2" customWidth="1"/>
    <col min="7177" max="7177" width="7.7109375" style="2" customWidth="1"/>
    <col min="7178" max="7178" width="9.28515625" style="2"/>
    <col min="7179" max="7179" width="10" style="2" customWidth="1"/>
    <col min="7180" max="7180" width="7.7109375" style="2" customWidth="1"/>
    <col min="7181" max="7181" width="8.7109375" style="2" customWidth="1"/>
    <col min="7182" max="7189" width="7.7109375" style="2" customWidth="1"/>
    <col min="7190" max="7190" width="9.7109375" style="2" customWidth="1"/>
    <col min="7191" max="7424" width="7.7109375" style="2" customWidth="1"/>
    <col min="7425" max="7425" width="9.28515625" style="2"/>
    <col min="7426" max="7426" width="7.7109375" style="2" customWidth="1"/>
    <col min="7427" max="7428" width="8.5703125" style="2" customWidth="1"/>
    <col min="7429" max="7429" width="9" style="2" customWidth="1"/>
    <col min="7430" max="7431" width="7.7109375" style="2" customWidth="1"/>
    <col min="7432" max="7432" width="8.7109375" style="2" customWidth="1"/>
    <col min="7433" max="7433" width="7.7109375" style="2" customWidth="1"/>
    <col min="7434" max="7434" width="9.28515625" style="2"/>
    <col min="7435" max="7435" width="10" style="2" customWidth="1"/>
    <col min="7436" max="7436" width="7.7109375" style="2" customWidth="1"/>
    <col min="7437" max="7437" width="8.7109375" style="2" customWidth="1"/>
    <col min="7438" max="7445" width="7.7109375" style="2" customWidth="1"/>
    <col min="7446" max="7446" width="9.7109375" style="2" customWidth="1"/>
    <col min="7447" max="7680" width="7.7109375" style="2" customWidth="1"/>
    <col min="7681" max="7681" width="9.28515625" style="2"/>
    <col min="7682" max="7682" width="7.7109375" style="2" customWidth="1"/>
    <col min="7683" max="7684" width="8.5703125" style="2" customWidth="1"/>
    <col min="7685" max="7685" width="9" style="2" customWidth="1"/>
    <col min="7686" max="7687" width="7.7109375" style="2" customWidth="1"/>
    <col min="7688" max="7688" width="8.7109375" style="2" customWidth="1"/>
    <col min="7689" max="7689" width="7.7109375" style="2" customWidth="1"/>
    <col min="7690" max="7690" width="9.28515625" style="2"/>
    <col min="7691" max="7691" width="10" style="2" customWidth="1"/>
    <col min="7692" max="7692" width="7.7109375" style="2" customWidth="1"/>
    <col min="7693" max="7693" width="8.7109375" style="2" customWidth="1"/>
    <col min="7694" max="7701" width="7.7109375" style="2" customWidth="1"/>
    <col min="7702" max="7702" width="9.7109375" style="2" customWidth="1"/>
    <col min="7703" max="7936" width="7.7109375" style="2" customWidth="1"/>
    <col min="7937" max="7937" width="9.28515625" style="2"/>
    <col min="7938" max="7938" width="7.7109375" style="2" customWidth="1"/>
    <col min="7939" max="7940" width="8.5703125" style="2" customWidth="1"/>
    <col min="7941" max="7941" width="9" style="2" customWidth="1"/>
    <col min="7942" max="7943" width="7.7109375" style="2" customWidth="1"/>
    <col min="7944" max="7944" width="8.7109375" style="2" customWidth="1"/>
    <col min="7945" max="7945" width="7.7109375" style="2" customWidth="1"/>
    <col min="7946" max="7946" width="9.28515625" style="2"/>
    <col min="7947" max="7947" width="10" style="2" customWidth="1"/>
    <col min="7948" max="7948" width="7.7109375" style="2" customWidth="1"/>
    <col min="7949" max="7949" width="8.7109375" style="2" customWidth="1"/>
    <col min="7950" max="7957" width="7.7109375" style="2" customWidth="1"/>
    <col min="7958" max="7958" width="9.7109375" style="2" customWidth="1"/>
    <col min="7959" max="8192" width="7.7109375" style="2" customWidth="1"/>
    <col min="8193" max="8193" width="9.28515625" style="2"/>
    <col min="8194" max="8194" width="7.7109375" style="2" customWidth="1"/>
    <col min="8195" max="8196" width="8.5703125" style="2" customWidth="1"/>
    <col min="8197" max="8197" width="9" style="2" customWidth="1"/>
    <col min="8198" max="8199" width="7.7109375" style="2" customWidth="1"/>
    <col min="8200" max="8200" width="8.7109375" style="2" customWidth="1"/>
    <col min="8201" max="8201" width="7.7109375" style="2" customWidth="1"/>
    <col min="8202" max="8202" width="9.28515625" style="2"/>
    <col min="8203" max="8203" width="10" style="2" customWidth="1"/>
    <col min="8204" max="8204" width="7.7109375" style="2" customWidth="1"/>
    <col min="8205" max="8205" width="8.7109375" style="2" customWidth="1"/>
    <col min="8206" max="8213" width="7.7109375" style="2" customWidth="1"/>
    <col min="8214" max="8214" width="9.7109375" style="2" customWidth="1"/>
    <col min="8215" max="8448" width="7.7109375" style="2" customWidth="1"/>
    <col min="8449" max="8449" width="9.28515625" style="2"/>
    <col min="8450" max="8450" width="7.7109375" style="2" customWidth="1"/>
    <col min="8451" max="8452" width="8.5703125" style="2" customWidth="1"/>
    <col min="8453" max="8453" width="9" style="2" customWidth="1"/>
    <col min="8454" max="8455" width="7.7109375" style="2" customWidth="1"/>
    <col min="8456" max="8456" width="8.7109375" style="2" customWidth="1"/>
    <col min="8457" max="8457" width="7.7109375" style="2" customWidth="1"/>
    <col min="8458" max="8458" width="9.28515625" style="2"/>
    <col min="8459" max="8459" width="10" style="2" customWidth="1"/>
    <col min="8460" max="8460" width="7.7109375" style="2" customWidth="1"/>
    <col min="8461" max="8461" width="8.7109375" style="2" customWidth="1"/>
    <col min="8462" max="8469" width="7.7109375" style="2" customWidth="1"/>
    <col min="8470" max="8470" width="9.7109375" style="2" customWidth="1"/>
    <col min="8471" max="8704" width="7.7109375" style="2" customWidth="1"/>
    <col min="8705" max="8705" width="9.28515625" style="2"/>
    <col min="8706" max="8706" width="7.7109375" style="2" customWidth="1"/>
    <col min="8707" max="8708" width="8.5703125" style="2" customWidth="1"/>
    <col min="8709" max="8709" width="9" style="2" customWidth="1"/>
    <col min="8710" max="8711" width="7.7109375" style="2" customWidth="1"/>
    <col min="8712" max="8712" width="8.7109375" style="2" customWidth="1"/>
    <col min="8713" max="8713" width="7.7109375" style="2" customWidth="1"/>
    <col min="8714" max="8714" width="9.28515625" style="2"/>
    <col min="8715" max="8715" width="10" style="2" customWidth="1"/>
    <col min="8716" max="8716" width="7.7109375" style="2" customWidth="1"/>
    <col min="8717" max="8717" width="8.7109375" style="2" customWidth="1"/>
    <col min="8718" max="8725" width="7.7109375" style="2" customWidth="1"/>
    <col min="8726" max="8726" width="9.7109375" style="2" customWidth="1"/>
    <col min="8727" max="8960" width="7.7109375" style="2" customWidth="1"/>
    <col min="8961" max="8961" width="9.28515625" style="2"/>
    <col min="8962" max="8962" width="7.7109375" style="2" customWidth="1"/>
    <col min="8963" max="8964" width="8.5703125" style="2" customWidth="1"/>
    <col min="8965" max="8965" width="9" style="2" customWidth="1"/>
    <col min="8966" max="8967" width="7.7109375" style="2" customWidth="1"/>
    <col min="8968" max="8968" width="8.7109375" style="2" customWidth="1"/>
    <col min="8969" max="8969" width="7.7109375" style="2" customWidth="1"/>
    <col min="8970" max="8970" width="9.28515625" style="2"/>
    <col min="8971" max="8971" width="10" style="2" customWidth="1"/>
    <col min="8972" max="8972" width="7.7109375" style="2" customWidth="1"/>
    <col min="8973" max="8973" width="8.7109375" style="2" customWidth="1"/>
    <col min="8974" max="8981" width="7.7109375" style="2" customWidth="1"/>
    <col min="8982" max="8982" width="9.7109375" style="2" customWidth="1"/>
    <col min="8983" max="9216" width="7.7109375" style="2" customWidth="1"/>
    <col min="9217" max="9217" width="9.28515625" style="2"/>
    <col min="9218" max="9218" width="7.7109375" style="2" customWidth="1"/>
    <col min="9219" max="9220" width="8.5703125" style="2" customWidth="1"/>
    <col min="9221" max="9221" width="9" style="2" customWidth="1"/>
    <col min="9222" max="9223" width="7.7109375" style="2" customWidth="1"/>
    <col min="9224" max="9224" width="8.7109375" style="2" customWidth="1"/>
    <col min="9225" max="9225" width="7.7109375" style="2" customWidth="1"/>
    <col min="9226" max="9226" width="9.28515625" style="2"/>
    <col min="9227" max="9227" width="10" style="2" customWidth="1"/>
    <col min="9228" max="9228" width="7.7109375" style="2" customWidth="1"/>
    <col min="9229" max="9229" width="8.7109375" style="2" customWidth="1"/>
    <col min="9230" max="9237" width="7.7109375" style="2" customWidth="1"/>
    <col min="9238" max="9238" width="9.7109375" style="2" customWidth="1"/>
    <col min="9239" max="9472" width="7.7109375" style="2" customWidth="1"/>
    <col min="9473" max="9473" width="9.28515625" style="2"/>
    <col min="9474" max="9474" width="7.7109375" style="2" customWidth="1"/>
    <col min="9475" max="9476" width="8.5703125" style="2" customWidth="1"/>
    <col min="9477" max="9477" width="9" style="2" customWidth="1"/>
    <col min="9478" max="9479" width="7.7109375" style="2" customWidth="1"/>
    <col min="9480" max="9480" width="8.7109375" style="2" customWidth="1"/>
    <col min="9481" max="9481" width="7.7109375" style="2" customWidth="1"/>
    <col min="9482" max="9482" width="9.28515625" style="2"/>
    <col min="9483" max="9483" width="10" style="2" customWidth="1"/>
    <col min="9484" max="9484" width="7.7109375" style="2" customWidth="1"/>
    <col min="9485" max="9485" width="8.7109375" style="2" customWidth="1"/>
    <col min="9486" max="9493" width="7.7109375" style="2" customWidth="1"/>
    <col min="9494" max="9494" width="9.7109375" style="2" customWidth="1"/>
    <col min="9495" max="9728" width="7.7109375" style="2" customWidth="1"/>
    <col min="9729" max="9729" width="9.28515625" style="2"/>
    <col min="9730" max="9730" width="7.7109375" style="2" customWidth="1"/>
    <col min="9731" max="9732" width="8.5703125" style="2" customWidth="1"/>
    <col min="9733" max="9733" width="9" style="2" customWidth="1"/>
    <col min="9734" max="9735" width="7.7109375" style="2" customWidth="1"/>
    <col min="9736" max="9736" width="8.7109375" style="2" customWidth="1"/>
    <col min="9737" max="9737" width="7.7109375" style="2" customWidth="1"/>
    <col min="9738" max="9738" width="9.28515625" style="2"/>
    <col min="9739" max="9739" width="10" style="2" customWidth="1"/>
    <col min="9740" max="9740" width="7.7109375" style="2" customWidth="1"/>
    <col min="9741" max="9741" width="8.7109375" style="2" customWidth="1"/>
    <col min="9742" max="9749" width="7.7109375" style="2" customWidth="1"/>
    <col min="9750" max="9750" width="9.7109375" style="2" customWidth="1"/>
    <col min="9751" max="9984" width="7.7109375" style="2" customWidth="1"/>
    <col min="9985" max="9985" width="9.28515625" style="2"/>
    <col min="9986" max="9986" width="7.7109375" style="2" customWidth="1"/>
    <col min="9987" max="9988" width="8.5703125" style="2" customWidth="1"/>
    <col min="9989" max="9989" width="9" style="2" customWidth="1"/>
    <col min="9990" max="9991" width="7.7109375" style="2" customWidth="1"/>
    <col min="9992" max="9992" width="8.7109375" style="2" customWidth="1"/>
    <col min="9993" max="9993" width="7.7109375" style="2" customWidth="1"/>
    <col min="9994" max="9994" width="9.28515625" style="2"/>
    <col min="9995" max="9995" width="10" style="2" customWidth="1"/>
    <col min="9996" max="9996" width="7.7109375" style="2" customWidth="1"/>
    <col min="9997" max="9997" width="8.7109375" style="2" customWidth="1"/>
    <col min="9998" max="10005" width="7.7109375" style="2" customWidth="1"/>
    <col min="10006" max="10006" width="9.7109375" style="2" customWidth="1"/>
    <col min="10007" max="10240" width="7.7109375" style="2" customWidth="1"/>
    <col min="10241" max="10241" width="9.28515625" style="2"/>
    <col min="10242" max="10242" width="7.7109375" style="2" customWidth="1"/>
    <col min="10243" max="10244" width="8.5703125" style="2" customWidth="1"/>
    <col min="10245" max="10245" width="9" style="2" customWidth="1"/>
    <col min="10246" max="10247" width="7.7109375" style="2" customWidth="1"/>
    <col min="10248" max="10248" width="8.7109375" style="2" customWidth="1"/>
    <col min="10249" max="10249" width="7.7109375" style="2" customWidth="1"/>
    <col min="10250" max="10250" width="9.28515625" style="2"/>
    <col min="10251" max="10251" width="10" style="2" customWidth="1"/>
    <col min="10252" max="10252" width="7.7109375" style="2" customWidth="1"/>
    <col min="10253" max="10253" width="8.7109375" style="2" customWidth="1"/>
    <col min="10254" max="10261" width="7.7109375" style="2" customWidth="1"/>
    <col min="10262" max="10262" width="9.7109375" style="2" customWidth="1"/>
    <col min="10263" max="10496" width="7.7109375" style="2" customWidth="1"/>
    <col min="10497" max="10497" width="9.28515625" style="2"/>
    <col min="10498" max="10498" width="7.7109375" style="2" customWidth="1"/>
    <col min="10499" max="10500" width="8.5703125" style="2" customWidth="1"/>
    <col min="10501" max="10501" width="9" style="2" customWidth="1"/>
    <col min="10502" max="10503" width="7.7109375" style="2" customWidth="1"/>
    <col min="10504" max="10504" width="8.7109375" style="2" customWidth="1"/>
    <col min="10505" max="10505" width="7.7109375" style="2" customWidth="1"/>
    <col min="10506" max="10506" width="9.28515625" style="2"/>
    <col min="10507" max="10507" width="10" style="2" customWidth="1"/>
    <col min="10508" max="10508" width="7.7109375" style="2" customWidth="1"/>
    <col min="10509" max="10509" width="8.7109375" style="2" customWidth="1"/>
    <col min="10510" max="10517" width="7.7109375" style="2" customWidth="1"/>
    <col min="10518" max="10518" width="9.7109375" style="2" customWidth="1"/>
    <col min="10519" max="10752" width="7.7109375" style="2" customWidth="1"/>
    <col min="10753" max="10753" width="9.28515625" style="2"/>
    <col min="10754" max="10754" width="7.7109375" style="2" customWidth="1"/>
    <col min="10755" max="10756" width="8.5703125" style="2" customWidth="1"/>
    <col min="10757" max="10757" width="9" style="2" customWidth="1"/>
    <col min="10758" max="10759" width="7.7109375" style="2" customWidth="1"/>
    <col min="10760" max="10760" width="8.7109375" style="2" customWidth="1"/>
    <col min="10761" max="10761" width="7.7109375" style="2" customWidth="1"/>
    <col min="10762" max="10762" width="9.28515625" style="2"/>
    <col min="10763" max="10763" width="10" style="2" customWidth="1"/>
    <col min="10764" max="10764" width="7.7109375" style="2" customWidth="1"/>
    <col min="10765" max="10765" width="8.7109375" style="2" customWidth="1"/>
    <col min="10766" max="10773" width="7.7109375" style="2" customWidth="1"/>
    <col min="10774" max="10774" width="9.7109375" style="2" customWidth="1"/>
    <col min="10775" max="11008" width="7.7109375" style="2" customWidth="1"/>
    <col min="11009" max="11009" width="9.28515625" style="2"/>
    <col min="11010" max="11010" width="7.7109375" style="2" customWidth="1"/>
    <col min="11011" max="11012" width="8.5703125" style="2" customWidth="1"/>
    <col min="11013" max="11013" width="9" style="2" customWidth="1"/>
    <col min="11014" max="11015" width="7.7109375" style="2" customWidth="1"/>
    <col min="11016" max="11016" width="8.7109375" style="2" customWidth="1"/>
    <col min="11017" max="11017" width="7.7109375" style="2" customWidth="1"/>
    <col min="11018" max="11018" width="9.28515625" style="2"/>
    <col min="11019" max="11019" width="10" style="2" customWidth="1"/>
    <col min="11020" max="11020" width="7.7109375" style="2" customWidth="1"/>
    <col min="11021" max="11021" width="8.7109375" style="2" customWidth="1"/>
    <col min="11022" max="11029" width="7.7109375" style="2" customWidth="1"/>
    <col min="11030" max="11030" width="9.7109375" style="2" customWidth="1"/>
    <col min="11031" max="11264" width="7.7109375" style="2" customWidth="1"/>
    <col min="11265" max="11265" width="9.28515625" style="2"/>
    <col min="11266" max="11266" width="7.7109375" style="2" customWidth="1"/>
    <col min="11267" max="11268" width="8.5703125" style="2" customWidth="1"/>
    <col min="11269" max="11269" width="9" style="2" customWidth="1"/>
    <col min="11270" max="11271" width="7.7109375" style="2" customWidth="1"/>
    <col min="11272" max="11272" width="8.7109375" style="2" customWidth="1"/>
    <col min="11273" max="11273" width="7.7109375" style="2" customWidth="1"/>
    <col min="11274" max="11274" width="9.28515625" style="2"/>
    <col min="11275" max="11275" width="10" style="2" customWidth="1"/>
    <col min="11276" max="11276" width="7.7109375" style="2" customWidth="1"/>
    <col min="11277" max="11277" width="8.7109375" style="2" customWidth="1"/>
    <col min="11278" max="11285" width="7.7109375" style="2" customWidth="1"/>
    <col min="11286" max="11286" width="9.7109375" style="2" customWidth="1"/>
    <col min="11287" max="11520" width="7.7109375" style="2" customWidth="1"/>
    <col min="11521" max="11521" width="9.28515625" style="2"/>
    <col min="11522" max="11522" width="7.7109375" style="2" customWidth="1"/>
    <col min="11523" max="11524" width="8.5703125" style="2" customWidth="1"/>
    <col min="11525" max="11525" width="9" style="2" customWidth="1"/>
    <col min="11526" max="11527" width="7.7109375" style="2" customWidth="1"/>
    <col min="11528" max="11528" width="8.7109375" style="2" customWidth="1"/>
    <col min="11529" max="11529" width="7.7109375" style="2" customWidth="1"/>
    <col min="11530" max="11530" width="9.28515625" style="2"/>
    <col min="11531" max="11531" width="10" style="2" customWidth="1"/>
    <col min="11532" max="11532" width="7.7109375" style="2" customWidth="1"/>
    <col min="11533" max="11533" width="8.7109375" style="2" customWidth="1"/>
    <col min="11534" max="11541" width="7.7109375" style="2" customWidth="1"/>
    <col min="11542" max="11542" width="9.7109375" style="2" customWidth="1"/>
    <col min="11543" max="11776" width="7.7109375" style="2" customWidth="1"/>
    <col min="11777" max="11777" width="9.28515625" style="2"/>
    <col min="11778" max="11778" width="7.7109375" style="2" customWidth="1"/>
    <col min="11779" max="11780" width="8.5703125" style="2" customWidth="1"/>
    <col min="11781" max="11781" width="9" style="2" customWidth="1"/>
    <col min="11782" max="11783" width="7.7109375" style="2" customWidth="1"/>
    <col min="11784" max="11784" width="8.7109375" style="2" customWidth="1"/>
    <col min="11785" max="11785" width="7.7109375" style="2" customWidth="1"/>
    <col min="11786" max="11786" width="9.28515625" style="2"/>
    <col min="11787" max="11787" width="10" style="2" customWidth="1"/>
    <col min="11788" max="11788" width="7.7109375" style="2" customWidth="1"/>
    <col min="11789" max="11789" width="8.7109375" style="2" customWidth="1"/>
    <col min="11790" max="11797" width="7.7109375" style="2" customWidth="1"/>
    <col min="11798" max="11798" width="9.7109375" style="2" customWidth="1"/>
    <col min="11799" max="12032" width="7.7109375" style="2" customWidth="1"/>
    <col min="12033" max="12033" width="9.28515625" style="2"/>
    <col min="12034" max="12034" width="7.7109375" style="2" customWidth="1"/>
    <col min="12035" max="12036" width="8.5703125" style="2" customWidth="1"/>
    <col min="12037" max="12037" width="9" style="2" customWidth="1"/>
    <col min="12038" max="12039" width="7.7109375" style="2" customWidth="1"/>
    <col min="12040" max="12040" width="8.7109375" style="2" customWidth="1"/>
    <col min="12041" max="12041" width="7.7109375" style="2" customWidth="1"/>
    <col min="12042" max="12042" width="9.28515625" style="2"/>
    <col min="12043" max="12043" width="10" style="2" customWidth="1"/>
    <col min="12044" max="12044" width="7.7109375" style="2" customWidth="1"/>
    <col min="12045" max="12045" width="8.7109375" style="2" customWidth="1"/>
    <col min="12046" max="12053" width="7.7109375" style="2" customWidth="1"/>
    <col min="12054" max="12054" width="9.7109375" style="2" customWidth="1"/>
    <col min="12055" max="12288" width="7.7109375" style="2" customWidth="1"/>
    <col min="12289" max="12289" width="9.28515625" style="2"/>
    <col min="12290" max="12290" width="7.7109375" style="2" customWidth="1"/>
    <col min="12291" max="12292" width="8.5703125" style="2" customWidth="1"/>
    <col min="12293" max="12293" width="9" style="2" customWidth="1"/>
    <col min="12294" max="12295" width="7.7109375" style="2" customWidth="1"/>
    <col min="12296" max="12296" width="8.7109375" style="2" customWidth="1"/>
    <col min="12297" max="12297" width="7.7109375" style="2" customWidth="1"/>
    <col min="12298" max="12298" width="9.28515625" style="2"/>
    <col min="12299" max="12299" width="10" style="2" customWidth="1"/>
    <col min="12300" max="12300" width="7.7109375" style="2" customWidth="1"/>
    <col min="12301" max="12301" width="8.7109375" style="2" customWidth="1"/>
    <col min="12302" max="12309" width="7.7109375" style="2" customWidth="1"/>
    <col min="12310" max="12310" width="9.7109375" style="2" customWidth="1"/>
    <col min="12311" max="12544" width="7.7109375" style="2" customWidth="1"/>
    <col min="12545" max="12545" width="9.28515625" style="2"/>
    <col min="12546" max="12546" width="7.7109375" style="2" customWidth="1"/>
    <col min="12547" max="12548" width="8.5703125" style="2" customWidth="1"/>
    <col min="12549" max="12549" width="9" style="2" customWidth="1"/>
    <col min="12550" max="12551" width="7.7109375" style="2" customWidth="1"/>
    <col min="12552" max="12552" width="8.7109375" style="2" customWidth="1"/>
    <col min="12553" max="12553" width="7.7109375" style="2" customWidth="1"/>
    <col min="12554" max="12554" width="9.28515625" style="2"/>
    <col min="12555" max="12555" width="10" style="2" customWidth="1"/>
    <col min="12556" max="12556" width="7.7109375" style="2" customWidth="1"/>
    <col min="12557" max="12557" width="8.7109375" style="2" customWidth="1"/>
    <col min="12558" max="12565" width="7.7109375" style="2" customWidth="1"/>
    <col min="12566" max="12566" width="9.7109375" style="2" customWidth="1"/>
    <col min="12567" max="12800" width="7.7109375" style="2" customWidth="1"/>
    <col min="12801" max="12801" width="9.28515625" style="2"/>
    <col min="12802" max="12802" width="7.7109375" style="2" customWidth="1"/>
    <col min="12803" max="12804" width="8.5703125" style="2" customWidth="1"/>
    <col min="12805" max="12805" width="9" style="2" customWidth="1"/>
    <col min="12806" max="12807" width="7.7109375" style="2" customWidth="1"/>
    <col min="12808" max="12808" width="8.7109375" style="2" customWidth="1"/>
    <col min="12809" max="12809" width="7.7109375" style="2" customWidth="1"/>
    <col min="12810" max="12810" width="9.28515625" style="2"/>
    <col min="12811" max="12811" width="10" style="2" customWidth="1"/>
    <col min="12812" max="12812" width="7.7109375" style="2" customWidth="1"/>
    <col min="12813" max="12813" width="8.7109375" style="2" customWidth="1"/>
    <col min="12814" max="12821" width="7.7109375" style="2" customWidth="1"/>
    <col min="12822" max="12822" width="9.7109375" style="2" customWidth="1"/>
    <col min="12823" max="13056" width="7.7109375" style="2" customWidth="1"/>
    <col min="13057" max="13057" width="9.28515625" style="2"/>
    <col min="13058" max="13058" width="7.7109375" style="2" customWidth="1"/>
    <col min="13059" max="13060" width="8.5703125" style="2" customWidth="1"/>
    <col min="13061" max="13061" width="9" style="2" customWidth="1"/>
    <col min="13062" max="13063" width="7.7109375" style="2" customWidth="1"/>
    <col min="13064" max="13064" width="8.7109375" style="2" customWidth="1"/>
    <col min="13065" max="13065" width="7.7109375" style="2" customWidth="1"/>
    <col min="13066" max="13066" width="9.28515625" style="2"/>
    <col min="13067" max="13067" width="10" style="2" customWidth="1"/>
    <col min="13068" max="13068" width="7.7109375" style="2" customWidth="1"/>
    <col min="13069" max="13069" width="8.7109375" style="2" customWidth="1"/>
    <col min="13070" max="13077" width="7.7109375" style="2" customWidth="1"/>
    <col min="13078" max="13078" width="9.7109375" style="2" customWidth="1"/>
    <col min="13079" max="13312" width="7.7109375" style="2" customWidth="1"/>
    <col min="13313" max="13313" width="9.28515625" style="2"/>
    <col min="13314" max="13314" width="7.7109375" style="2" customWidth="1"/>
    <col min="13315" max="13316" width="8.5703125" style="2" customWidth="1"/>
    <col min="13317" max="13317" width="9" style="2" customWidth="1"/>
    <col min="13318" max="13319" width="7.7109375" style="2" customWidth="1"/>
    <col min="13320" max="13320" width="8.7109375" style="2" customWidth="1"/>
    <col min="13321" max="13321" width="7.7109375" style="2" customWidth="1"/>
    <col min="13322" max="13322" width="9.28515625" style="2"/>
    <col min="13323" max="13323" width="10" style="2" customWidth="1"/>
    <col min="13324" max="13324" width="7.7109375" style="2" customWidth="1"/>
    <col min="13325" max="13325" width="8.7109375" style="2" customWidth="1"/>
    <col min="13326" max="13333" width="7.7109375" style="2" customWidth="1"/>
    <col min="13334" max="13334" width="9.7109375" style="2" customWidth="1"/>
    <col min="13335" max="13568" width="7.7109375" style="2" customWidth="1"/>
    <col min="13569" max="13569" width="9.28515625" style="2"/>
    <col min="13570" max="13570" width="7.7109375" style="2" customWidth="1"/>
    <col min="13571" max="13572" width="8.5703125" style="2" customWidth="1"/>
    <col min="13573" max="13573" width="9" style="2" customWidth="1"/>
    <col min="13574" max="13575" width="7.7109375" style="2" customWidth="1"/>
    <col min="13576" max="13576" width="8.7109375" style="2" customWidth="1"/>
    <col min="13577" max="13577" width="7.7109375" style="2" customWidth="1"/>
    <col min="13578" max="13578" width="9.28515625" style="2"/>
    <col min="13579" max="13579" width="10" style="2" customWidth="1"/>
    <col min="13580" max="13580" width="7.7109375" style="2" customWidth="1"/>
    <col min="13581" max="13581" width="8.7109375" style="2" customWidth="1"/>
    <col min="13582" max="13589" width="7.7109375" style="2" customWidth="1"/>
    <col min="13590" max="13590" width="9.7109375" style="2" customWidth="1"/>
    <col min="13591" max="13824" width="7.7109375" style="2" customWidth="1"/>
    <col min="13825" max="13825" width="9.28515625" style="2"/>
    <col min="13826" max="13826" width="7.7109375" style="2" customWidth="1"/>
    <col min="13827" max="13828" width="8.5703125" style="2" customWidth="1"/>
    <col min="13829" max="13829" width="9" style="2" customWidth="1"/>
    <col min="13830" max="13831" width="7.7109375" style="2" customWidth="1"/>
    <col min="13832" max="13832" width="8.7109375" style="2" customWidth="1"/>
    <col min="13833" max="13833" width="7.7109375" style="2" customWidth="1"/>
    <col min="13834" max="13834" width="9.28515625" style="2"/>
    <col min="13835" max="13835" width="10" style="2" customWidth="1"/>
    <col min="13836" max="13836" width="7.7109375" style="2" customWidth="1"/>
    <col min="13837" max="13837" width="8.7109375" style="2" customWidth="1"/>
    <col min="13838" max="13845" width="7.7109375" style="2" customWidth="1"/>
    <col min="13846" max="13846" width="9.7109375" style="2" customWidth="1"/>
    <col min="13847" max="14080" width="7.7109375" style="2" customWidth="1"/>
    <col min="14081" max="14081" width="9.28515625" style="2"/>
    <col min="14082" max="14082" width="7.7109375" style="2" customWidth="1"/>
    <col min="14083" max="14084" width="8.5703125" style="2" customWidth="1"/>
    <col min="14085" max="14085" width="9" style="2" customWidth="1"/>
    <col min="14086" max="14087" width="7.7109375" style="2" customWidth="1"/>
    <col min="14088" max="14088" width="8.7109375" style="2" customWidth="1"/>
    <col min="14089" max="14089" width="7.7109375" style="2" customWidth="1"/>
    <col min="14090" max="14090" width="9.28515625" style="2"/>
    <col min="14091" max="14091" width="10" style="2" customWidth="1"/>
    <col min="14092" max="14092" width="7.7109375" style="2" customWidth="1"/>
    <col min="14093" max="14093" width="8.7109375" style="2" customWidth="1"/>
    <col min="14094" max="14101" width="7.7109375" style="2" customWidth="1"/>
    <col min="14102" max="14102" width="9.7109375" style="2" customWidth="1"/>
    <col min="14103" max="14336" width="7.7109375" style="2" customWidth="1"/>
    <col min="14337" max="14337" width="9.28515625" style="2"/>
    <col min="14338" max="14338" width="7.7109375" style="2" customWidth="1"/>
    <col min="14339" max="14340" width="8.5703125" style="2" customWidth="1"/>
    <col min="14341" max="14341" width="9" style="2" customWidth="1"/>
    <col min="14342" max="14343" width="7.7109375" style="2" customWidth="1"/>
    <col min="14344" max="14344" width="8.7109375" style="2" customWidth="1"/>
    <col min="14345" max="14345" width="7.7109375" style="2" customWidth="1"/>
    <col min="14346" max="14346" width="9.28515625" style="2"/>
    <col min="14347" max="14347" width="10" style="2" customWidth="1"/>
    <col min="14348" max="14348" width="7.7109375" style="2" customWidth="1"/>
    <col min="14349" max="14349" width="8.7109375" style="2" customWidth="1"/>
    <col min="14350" max="14357" width="7.7109375" style="2" customWidth="1"/>
    <col min="14358" max="14358" width="9.7109375" style="2" customWidth="1"/>
    <col min="14359" max="14592" width="7.7109375" style="2" customWidth="1"/>
    <col min="14593" max="14593" width="9.28515625" style="2"/>
    <col min="14594" max="14594" width="7.7109375" style="2" customWidth="1"/>
    <col min="14595" max="14596" width="8.5703125" style="2" customWidth="1"/>
    <col min="14597" max="14597" width="9" style="2" customWidth="1"/>
    <col min="14598" max="14599" width="7.7109375" style="2" customWidth="1"/>
    <col min="14600" max="14600" width="8.7109375" style="2" customWidth="1"/>
    <col min="14601" max="14601" width="7.7109375" style="2" customWidth="1"/>
    <col min="14602" max="14602" width="9.28515625" style="2"/>
    <col min="14603" max="14603" width="10" style="2" customWidth="1"/>
    <col min="14604" max="14604" width="7.7109375" style="2" customWidth="1"/>
    <col min="14605" max="14605" width="8.7109375" style="2" customWidth="1"/>
    <col min="14606" max="14613" width="7.7109375" style="2" customWidth="1"/>
    <col min="14614" max="14614" width="9.7109375" style="2" customWidth="1"/>
    <col min="14615" max="14848" width="7.7109375" style="2" customWidth="1"/>
    <col min="14849" max="14849" width="9.28515625" style="2"/>
    <col min="14850" max="14850" width="7.7109375" style="2" customWidth="1"/>
    <col min="14851" max="14852" width="8.5703125" style="2" customWidth="1"/>
    <col min="14853" max="14853" width="9" style="2" customWidth="1"/>
    <col min="14854" max="14855" width="7.7109375" style="2" customWidth="1"/>
    <col min="14856" max="14856" width="8.7109375" style="2" customWidth="1"/>
    <col min="14857" max="14857" width="7.7109375" style="2" customWidth="1"/>
    <col min="14858" max="14858" width="9.28515625" style="2"/>
    <col min="14859" max="14859" width="10" style="2" customWidth="1"/>
    <col min="14860" max="14860" width="7.7109375" style="2" customWidth="1"/>
    <col min="14861" max="14861" width="8.7109375" style="2" customWidth="1"/>
    <col min="14862" max="14869" width="7.7109375" style="2" customWidth="1"/>
    <col min="14870" max="14870" width="9.7109375" style="2" customWidth="1"/>
    <col min="14871" max="15104" width="7.7109375" style="2" customWidth="1"/>
    <col min="15105" max="15105" width="9.28515625" style="2"/>
    <col min="15106" max="15106" width="7.7109375" style="2" customWidth="1"/>
    <col min="15107" max="15108" width="8.5703125" style="2" customWidth="1"/>
    <col min="15109" max="15109" width="9" style="2" customWidth="1"/>
    <col min="15110" max="15111" width="7.7109375" style="2" customWidth="1"/>
    <col min="15112" max="15112" width="8.7109375" style="2" customWidth="1"/>
    <col min="15113" max="15113" width="7.7109375" style="2" customWidth="1"/>
    <col min="15114" max="15114" width="9.28515625" style="2"/>
    <col min="15115" max="15115" width="10" style="2" customWidth="1"/>
    <col min="15116" max="15116" width="7.7109375" style="2" customWidth="1"/>
    <col min="15117" max="15117" width="8.7109375" style="2" customWidth="1"/>
    <col min="15118" max="15125" width="7.7109375" style="2" customWidth="1"/>
    <col min="15126" max="15126" width="9.7109375" style="2" customWidth="1"/>
    <col min="15127" max="15360" width="7.7109375" style="2" customWidth="1"/>
    <col min="15361" max="15361" width="9.28515625" style="2"/>
    <col min="15362" max="15362" width="7.7109375" style="2" customWidth="1"/>
    <col min="15363" max="15364" width="8.5703125" style="2" customWidth="1"/>
    <col min="15365" max="15365" width="9" style="2" customWidth="1"/>
    <col min="15366" max="15367" width="7.7109375" style="2" customWidth="1"/>
    <col min="15368" max="15368" width="8.7109375" style="2" customWidth="1"/>
    <col min="15369" max="15369" width="7.7109375" style="2" customWidth="1"/>
    <col min="15370" max="15370" width="9.28515625" style="2"/>
    <col min="15371" max="15371" width="10" style="2" customWidth="1"/>
    <col min="15372" max="15372" width="7.7109375" style="2" customWidth="1"/>
    <col min="15373" max="15373" width="8.7109375" style="2" customWidth="1"/>
    <col min="15374" max="15381" width="7.7109375" style="2" customWidth="1"/>
    <col min="15382" max="15382" width="9.7109375" style="2" customWidth="1"/>
    <col min="15383" max="15616" width="7.7109375" style="2" customWidth="1"/>
    <col min="15617" max="15617" width="9.28515625" style="2"/>
    <col min="15618" max="15618" width="7.7109375" style="2" customWidth="1"/>
    <col min="15619" max="15620" width="8.5703125" style="2" customWidth="1"/>
    <col min="15621" max="15621" width="9" style="2" customWidth="1"/>
    <col min="15622" max="15623" width="7.7109375" style="2" customWidth="1"/>
    <col min="15624" max="15624" width="8.7109375" style="2" customWidth="1"/>
    <col min="15625" max="15625" width="7.7109375" style="2" customWidth="1"/>
    <col min="15626" max="15626" width="9.28515625" style="2"/>
    <col min="15627" max="15627" width="10" style="2" customWidth="1"/>
    <col min="15628" max="15628" width="7.7109375" style="2" customWidth="1"/>
    <col min="15629" max="15629" width="8.7109375" style="2" customWidth="1"/>
    <col min="15630" max="15637" width="7.7109375" style="2" customWidth="1"/>
    <col min="15638" max="15638" width="9.7109375" style="2" customWidth="1"/>
    <col min="15639" max="15872" width="7.7109375" style="2" customWidth="1"/>
    <col min="15873" max="15873" width="9.28515625" style="2"/>
    <col min="15874" max="15874" width="7.7109375" style="2" customWidth="1"/>
    <col min="15875" max="15876" width="8.5703125" style="2" customWidth="1"/>
    <col min="15877" max="15877" width="9" style="2" customWidth="1"/>
    <col min="15878" max="15879" width="7.7109375" style="2" customWidth="1"/>
    <col min="15880" max="15880" width="8.7109375" style="2" customWidth="1"/>
    <col min="15881" max="15881" width="7.7109375" style="2" customWidth="1"/>
    <col min="15882" max="15882" width="9.28515625" style="2"/>
    <col min="15883" max="15883" width="10" style="2" customWidth="1"/>
    <col min="15884" max="15884" width="7.7109375" style="2" customWidth="1"/>
    <col min="15885" max="15885" width="8.7109375" style="2" customWidth="1"/>
    <col min="15886" max="15893" width="7.7109375" style="2" customWidth="1"/>
    <col min="15894" max="15894" width="9.7109375" style="2" customWidth="1"/>
    <col min="15895" max="16128" width="7.7109375" style="2" customWidth="1"/>
    <col min="16129" max="16129" width="9.28515625" style="2"/>
    <col min="16130" max="16130" width="7.7109375" style="2" customWidth="1"/>
    <col min="16131" max="16132" width="8.5703125" style="2" customWidth="1"/>
    <col min="16133" max="16133" width="9" style="2" customWidth="1"/>
    <col min="16134" max="16135" width="7.7109375" style="2" customWidth="1"/>
    <col min="16136" max="16136" width="8.7109375" style="2" customWidth="1"/>
    <col min="16137" max="16137" width="7.7109375" style="2" customWidth="1"/>
    <col min="16138" max="16138" width="9.28515625" style="2"/>
    <col min="16139" max="16139" width="10" style="2" customWidth="1"/>
    <col min="16140" max="16140" width="7.7109375" style="2" customWidth="1"/>
    <col min="16141" max="16141" width="8.7109375" style="2" customWidth="1"/>
    <col min="16142" max="16149" width="7.7109375" style="2" customWidth="1"/>
    <col min="16150" max="16150" width="9.7109375" style="2" customWidth="1"/>
    <col min="16151" max="16384" width="7.7109375" style="2" customWidth="1"/>
  </cols>
  <sheetData>
    <row r="5" spans="1:14" x14ac:dyDescent="0.25">
      <c r="B5" s="1"/>
      <c r="D5" s="3"/>
      <c r="E5" s="4"/>
      <c r="F5" s="4"/>
      <c r="G5" s="4"/>
      <c r="L5" s="31"/>
    </row>
    <row r="6" spans="1:14" x14ac:dyDescent="0.25">
      <c r="B6" s="1"/>
      <c r="D6" s="3"/>
      <c r="E6" s="4"/>
      <c r="F6" s="4"/>
      <c r="G6" s="4"/>
      <c r="L6" s="31"/>
    </row>
    <row r="7" spans="1:14" x14ac:dyDescent="0.25">
      <c r="B7" s="1"/>
      <c r="D7" s="3"/>
      <c r="E7" s="4"/>
      <c r="F7" s="4"/>
      <c r="G7" s="4"/>
      <c r="L7" s="31"/>
    </row>
    <row r="8" spans="1:14" x14ac:dyDescent="0.25">
      <c r="B8" s="41" t="s">
        <v>23</v>
      </c>
      <c r="C8" s="41"/>
      <c r="D8" s="41"/>
      <c r="E8" s="41"/>
      <c r="F8" s="41"/>
      <c r="G8" s="41"/>
      <c r="H8" s="41"/>
      <c r="I8" s="41"/>
      <c r="J8" s="41"/>
      <c r="K8" s="41"/>
      <c r="N8"/>
    </row>
    <row r="9" spans="1:14" x14ac:dyDescent="0.25">
      <c r="B9" s="41" t="s">
        <v>25</v>
      </c>
      <c r="C9" s="41"/>
      <c r="D9" s="41"/>
      <c r="E9" s="41"/>
      <c r="F9" s="41"/>
      <c r="G9" s="41"/>
      <c r="H9" s="41"/>
      <c r="I9" s="41"/>
      <c r="J9" s="41"/>
      <c r="K9" s="41"/>
    </row>
    <row r="10" spans="1:14" ht="16.5" thickBot="1" x14ac:dyDescent="0.3"/>
    <row r="11" spans="1:14" ht="48" thickBot="1" x14ac:dyDescent="0.3">
      <c r="B11" s="5" t="s">
        <v>0</v>
      </c>
      <c r="C11" s="6" t="s">
        <v>1</v>
      </c>
      <c r="D11" s="6" t="s">
        <v>31</v>
      </c>
      <c r="E11" s="6" t="s">
        <v>30</v>
      </c>
      <c r="F11" s="6" t="s">
        <v>2</v>
      </c>
      <c r="G11" s="6" t="s">
        <v>32</v>
      </c>
      <c r="H11" s="6" t="s">
        <v>13</v>
      </c>
      <c r="I11" s="7"/>
      <c r="J11" s="42" t="s">
        <v>33</v>
      </c>
      <c r="K11" s="42"/>
    </row>
    <row r="12" spans="1:14" ht="18.399999999999999" customHeight="1" x14ac:dyDescent="0.25">
      <c r="B12" s="8"/>
      <c r="C12" s="7"/>
      <c r="D12" s="7"/>
      <c r="E12" s="7"/>
      <c r="F12" s="7"/>
      <c r="G12" s="7"/>
      <c r="H12" s="7"/>
      <c r="I12" s="7"/>
      <c r="J12" s="7"/>
      <c r="K12" s="7"/>
    </row>
    <row r="13" spans="1:14" ht="31.5" x14ac:dyDescent="0.25">
      <c r="B13" s="9" t="s">
        <v>3</v>
      </c>
      <c r="C13" s="30" t="s">
        <v>35</v>
      </c>
      <c r="D13" s="30" t="s">
        <v>35</v>
      </c>
      <c r="F13" s="30" t="s">
        <v>35</v>
      </c>
      <c r="G13" s="30" t="s">
        <v>35</v>
      </c>
      <c r="J13" s="1"/>
      <c r="K13" s="1"/>
    </row>
    <row r="14" spans="1:14" ht="32.65" customHeight="1" x14ac:dyDescent="0.25">
      <c r="A14" s="38" t="s">
        <v>36</v>
      </c>
      <c r="B14" s="10" t="s">
        <v>4</v>
      </c>
      <c r="C14" s="36">
        <v>950780</v>
      </c>
      <c r="D14" s="39">
        <v>0.39200000000000002</v>
      </c>
      <c r="E14" s="11">
        <f t="shared" ref="E14:E20" si="0">C14*D14</f>
        <v>372705.76</v>
      </c>
      <c r="F14" s="36">
        <v>979312</v>
      </c>
      <c r="G14" s="39">
        <v>0.77700000000000002</v>
      </c>
      <c r="H14" s="11">
        <f t="shared" ref="H14:H20" si="1">F14*G14</f>
        <v>760925.424</v>
      </c>
      <c r="J14" s="12" t="s">
        <v>15</v>
      </c>
    </row>
    <row r="15" spans="1:14" x14ac:dyDescent="0.25">
      <c r="B15" s="12" t="s">
        <v>5</v>
      </c>
      <c r="C15" s="32"/>
      <c r="D15" s="34"/>
      <c r="E15" s="11">
        <f t="shared" si="0"/>
        <v>0</v>
      </c>
      <c r="F15" s="23"/>
      <c r="G15" s="34"/>
      <c r="H15" s="11">
        <f t="shared" si="1"/>
        <v>0</v>
      </c>
      <c r="K15" s="11">
        <f>E22+H22</f>
        <v>1133631.1839999999</v>
      </c>
    </row>
    <row r="16" spans="1:14" x14ac:dyDescent="0.25">
      <c r="B16" s="2" t="s">
        <v>6</v>
      </c>
      <c r="C16" s="32"/>
      <c r="D16" s="34"/>
      <c r="E16" s="11">
        <f t="shared" si="0"/>
        <v>0</v>
      </c>
      <c r="F16" s="23"/>
      <c r="G16" s="34"/>
      <c r="H16" s="11">
        <f t="shared" si="1"/>
        <v>0</v>
      </c>
    </row>
    <row r="17" spans="1:11" x14ac:dyDescent="0.25">
      <c r="B17" s="2" t="s">
        <v>7</v>
      </c>
      <c r="C17" s="32"/>
      <c r="D17" s="34"/>
      <c r="E17" s="11">
        <f t="shared" si="0"/>
        <v>0</v>
      </c>
      <c r="F17" s="23"/>
      <c r="G17" s="34"/>
      <c r="H17" s="11">
        <f t="shared" si="1"/>
        <v>0</v>
      </c>
      <c r="J17" s="2" t="s">
        <v>16</v>
      </c>
    </row>
    <row r="18" spans="1:11" x14ac:dyDescent="0.25">
      <c r="B18" s="2" t="s">
        <v>8</v>
      </c>
      <c r="C18" s="32"/>
      <c r="D18" s="34"/>
      <c r="E18" s="11">
        <f t="shared" si="0"/>
        <v>0</v>
      </c>
      <c r="F18" s="23"/>
      <c r="G18" s="34"/>
      <c r="H18" s="11">
        <f t="shared" si="1"/>
        <v>0</v>
      </c>
      <c r="K18" s="13">
        <f>C22+F22</f>
        <v>1930092</v>
      </c>
    </row>
    <row r="19" spans="1:11" x14ac:dyDescent="0.25">
      <c r="B19" s="2" t="s">
        <v>9</v>
      </c>
      <c r="C19" s="32"/>
      <c r="D19" s="34"/>
      <c r="E19" s="11">
        <f t="shared" si="0"/>
        <v>0</v>
      </c>
      <c r="F19" s="23"/>
      <c r="G19" s="34"/>
      <c r="H19" s="11">
        <f t="shared" si="1"/>
        <v>0</v>
      </c>
    </row>
    <row r="20" spans="1:11" ht="23.65" customHeight="1" x14ac:dyDescent="0.25">
      <c r="B20" s="2" t="s">
        <v>10</v>
      </c>
      <c r="C20" s="33"/>
      <c r="D20" s="35"/>
      <c r="E20" s="11">
        <f t="shared" si="0"/>
        <v>0</v>
      </c>
      <c r="F20" s="24"/>
      <c r="G20" s="35"/>
      <c r="H20" s="11">
        <f t="shared" si="1"/>
        <v>0</v>
      </c>
      <c r="J20" s="25" t="s">
        <v>27</v>
      </c>
    </row>
    <row r="21" spans="1:11" x14ac:dyDescent="0.25">
      <c r="B21" s="1"/>
      <c r="C21" s="14"/>
      <c r="D21" s="1"/>
      <c r="E21" s="1"/>
      <c r="F21" s="14"/>
      <c r="G21" s="1"/>
      <c r="H21" s="1"/>
      <c r="J21" s="2" t="s">
        <v>11</v>
      </c>
      <c r="K21" s="15">
        <f>K15/K18</f>
        <v>0.58734567264151138</v>
      </c>
    </row>
    <row r="22" spans="1:11" x14ac:dyDescent="0.25">
      <c r="B22" s="2" t="s">
        <v>12</v>
      </c>
      <c r="C22" s="11">
        <f>SUM(C14:C21)</f>
        <v>950780</v>
      </c>
      <c r="E22" s="11">
        <f>SUM(E14:E21)</f>
        <v>372705.76</v>
      </c>
      <c r="F22" s="11">
        <f>SUM(F14:F21)</f>
        <v>979312</v>
      </c>
      <c r="H22" s="11">
        <f>SUM(H14:H21)</f>
        <v>760925.424</v>
      </c>
    </row>
    <row r="23" spans="1:11" x14ac:dyDescent="0.25">
      <c r="B23" s="10"/>
      <c r="C23" s="11"/>
      <c r="F23" s="16"/>
    </row>
    <row r="24" spans="1:11" x14ac:dyDescent="0.25">
      <c r="B24" s="9" t="s">
        <v>17</v>
      </c>
      <c r="C24" s="11"/>
      <c r="F24" s="16"/>
      <c r="J24" s="1"/>
      <c r="K24" s="1"/>
    </row>
    <row r="25" spans="1:11" ht="31.5" x14ac:dyDescent="0.25">
      <c r="A25" s="38" t="s">
        <v>36</v>
      </c>
      <c r="B25" s="10" t="s">
        <v>4</v>
      </c>
      <c r="C25" s="36">
        <v>3782328</v>
      </c>
      <c r="D25" s="39">
        <v>0.58599999999999997</v>
      </c>
      <c r="E25" s="11">
        <f t="shared" ref="E25:E31" si="2">C25*D25</f>
        <v>2216444.2080000001</v>
      </c>
      <c r="F25" s="36">
        <v>3638696</v>
      </c>
      <c r="G25" s="39">
        <v>0.85299999999999998</v>
      </c>
      <c r="H25" s="11">
        <f t="shared" ref="H25:H31" si="3">F25*G25</f>
        <v>3103807.6880000001</v>
      </c>
      <c r="J25" s="12" t="s">
        <v>15</v>
      </c>
    </row>
    <row r="26" spans="1:11" x14ac:dyDescent="0.25">
      <c r="B26" s="12" t="s">
        <v>5</v>
      </c>
      <c r="C26" s="23"/>
      <c r="D26" s="34"/>
      <c r="E26" s="11">
        <f t="shared" si="2"/>
        <v>0</v>
      </c>
      <c r="F26" s="23"/>
      <c r="G26" s="34"/>
      <c r="H26" s="11">
        <f t="shared" si="3"/>
        <v>0</v>
      </c>
      <c r="K26" s="11">
        <f>E33+H33</f>
        <v>5320251.8959999997</v>
      </c>
    </row>
    <row r="27" spans="1:11" x14ac:dyDescent="0.25">
      <c r="B27" s="2" t="s">
        <v>6</v>
      </c>
      <c r="C27" s="23"/>
      <c r="D27" s="34"/>
      <c r="E27" s="11">
        <f t="shared" si="2"/>
        <v>0</v>
      </c>
      <c r="F27" s="23"/>
      <c r="G27" s="34"/>
      <c r="H27" s="11">
        <f t="shared" si="3"/>
        <v>0</v>
      </c>
    </row>
    <row r="28" spans="1:11" x14ac:dyDescent="0.25">
      <c r="B28" s="2" t="s">
        <v>7</v>
      </c>
      <c r="C28" s="23"/>
      <c r="D28" s="34"/>
      <c r="E28" s="11">
        <f t="shared" si="2"/>
        <v>0</v>
      </c>
      <c r="F28" s="23"/>
      <c r="G28" s="34"/>
      <c r="H28" s="11">
        <f t="shared" si="3"/>
        <v>0</v>
      </c>
      <c r="J28" s="2" t="s">
        <v>16</v>
      </c>
    </row>
    <row r="29" spans="1:11" x14ac:dyDescent="0.25">
      <c r="B29" s="2" t="s">
        <v>8</v>
      </c>
      <c r="C29" s="23"/>
      <c r="D29" s="34"/>
      <c r="E29" s="11">
        <f t="shared" si="2"/>
        <v>0</v>
      </c>
      <c r="F29" s="23"/>
      <c r="G29" s="34"/>
      <c r="H29" s="11">
        <f t="shared" si="3"/>
        <v>0</v>
      </c>
      <c r="K29" s="13">
        <f>C33+F33</f>
        <v>7421024</v>
      </c>
    </row>
    <row r="30" spans="1:11" x14ac:dyDescent="0.25">
      <c r="B30" s="2" t="s">
        <v>9</v>
      </c>
      <c r="C30" s="23"/>
      <c r="D30" s="34"/>
      <c r="E30" s="11">
        <f t="shared" si="2"/>
        <v>0</v>
      </c>
      <c r="F30" s="23"/>
      <c r="G30" s="34"/>
      <c r="H30" s="11">
        <f t="shared" si="3"/>
        <v>0</v>
      </c>
    </row>
    <row r="31" spans="1:11" x14ac:dyDescent="0.25">
      <c r="B31" s="2" t="s">
        <v>10</v>
      </c>
      <c r="C31" s="24"/>
      <c r="D31" s="35"/>
      <c r="E31" s="11">
        <f t="shared" si="2"/>
        <v>0</v>
      </c>
      <c r="F31" s="24"/>
      <c r="G31" s="35"/>
      <c r="H31" s="11">
        <f t="shared" si="3"/>
        <v>0</v>
      </c>
      <c r="J31" s="25" t="s">
        <v>28</v>
      </c>
    </row>
    <row r="32" spans="1:11" x14ac:dyDescent="0.25">
      <c r="B32" s="1"/>
      <c r="C32" s="14"/>
      <c r="D32" s="1"/>
      <c r="E32" s="1"/>
      <c r="F32" s="14"/>
      <c r="G32" s="1"/>
      <c r="H32" s="1"/>
      <c r="J32" s="2" t="s">
        <v>11</v>
      </c>
      <c r="K32" s="15">
        <f>K26/K29</f>
        <v>0.71691614203107279</v>
      </c>
    </row>
    <row r="33" spans="1:11" x14ac:dyDescent="0.25">
      <c r="B33" s="2" t="s">
        <v>12</v>
      </c>
      <c r="C33" s="11">
        <f>SUM(C25:C32)</f>
        <v>3782328</v>
      </c>
      <c r="E33" s="11">
        <f>SUM(E25:E32)</f>
        <v>2216444.2080000001</v>
      </c>
      <c r="F33" s="11">
        <f>SUM(F25:F32)</f>
        <v>3638696</v>
      </c>
      <c r="H33" s="11">
        <f>SUM(H25:H32)</f>
        <v>3103807.6880000001</v>
      </c>
    </row>
    <row r="34" spans="1:11" x14ac:dyDescent="0.25">
      <c r="B34" s="10"/>
      <c r="C34" s="11"/>
      <c r="F34" s="16"/>
    </row>
    <row r="35" spans="1:11" x14ac:dyDescent="0.25">
      <c r="B35" s="9" t="s">
        <v>18</v>
      </c>
      <c r="C35" s="11"/>
      <c r="F35" s="16"/>
      <c r="J35" s="1"/>
      <c r="K35" s="1"/>
    </row>
    <row r="36" spans="1:11" ht="31.5" x14ac:dyDescent="0.25">
      <c r="A36" s="38" t="s">
        <v>36</v>
      </c>
      <c r="B36" s="10" t="s">
        <v>4</v>
      </c>
      <c r="C36" s="36">
        <v>72372</v>
      </c>
      <c r="D36" s="39">
        <v>0.76900000000000002</v>
      </c>
      <c r="E36" s="11">
        <f t="shared" ref="E36:E42" si="4">C36*D36</f>
        <v>55654.067999999999</v>
      </c>
      <c r="F36" s="36">
        <v>184212</v>
      </c>
      <c r="G36" s="39">
        <v>0.66600000000000004</v>
      </c>
      <c r="H36" s="11">
        <f t="shared" ref="H36:H42" si="5">F36*G36</f>
        <v>122685.19200000001</v>
      </c>
      <c r="J36" s="12" t="s">
        <v>15</v>
      </c>
    </row>
    <row r="37" spans="1:11" x14ac:dyDescent="0.25">
      <c r="B37" s="12" t="s">
        <v>5</v>
      </c>
      <c r="C37" s="23"/>
      <c r="D37" s="34"/>
      <c r="E37" s="11">
        <f t="shared" si="4"/>
        <v>0</v>
      </c>
      <c r="F37" s="23"/>
      <c r="G37" s="34"/>
      <c r="H37" s="11">
        <f t="shared" si="5"/>
        <v>0</v>
      </c>
      <c r="K37" s="11">
        <f>E44+H44</f>
        <v>178339.26</v>
      </c>
    </row>
    <row r="38" spans="1:11" x14ac:dyDescent="0.25">
      <c r="B38" s="2" t="s">
        <v>6</v>
      </c>
      <c r="C38" s="23"/>
      <c r="D38" s="34"/>
      <c r="E38" s="11">
        <f t="shared" si="4"/>
        <v>0</v>
      </c>
      <c r="F38" s="23"/>
      <c r="G38" s="34"/>
      <c r="H38" s="11">
        <f t="shared" si="5"/>
        <v>0</v>
      </c>
    </row>
    <row r="39" spans="1:11" x14ac:dyDescent="0.25">
      <c r="B39" s="2" t="s">
        <v>7</v>
      </c>
      <c r="C39" s="23"/>
      <c r="D39" s="34"/>
      <c r="E39" s="11">
        <f t="shared" si="4"/>
        <v>0</v>
      </c>
      <c r="F39" s="23"/>
      <c r="G39" s="34"/>
      <c r="H39" s="11">
        <f t="shared" si="5"/>
        <v>0</v>
      </c>
      <c r="J39" s="2" t="s">
        <v>16</v>
      </c>
    </row>
    <row r="40" spans="1:11" x14ac:dyDescent="0.25">
      <c r="B40" s="2" t="s">
        <v>8</v>
      </c>
      <c r="C40" s="23"/>
      <c r="D40" s="34"/>
      <c r="E40" s="11">
        <f t="shared" si="4"/>
        <v>0</v>
      </c>
      <c r="F40" s="23"/>
      <c r="G40" s="34"/>
      <c r="H40" s="11">
        <f t="shared" si="5"/>
        <v>0</v>
      </c>
      <c r="K40" s="13">
        <f>C44+F44</f>
        <v>256584</v>
      </c>
    </row>
    <row r="41" spans="1:11" x14ac:dyDescent="0.25">
      <c r="B41" s="2" t="s">
        <v>9</v>
      </c>
      <c r="C41" s="23"/>
      <c r="D41" s="34"/>
      <c r="E41" s="11">
        <f t="shared" si="4"/>
        <v>0</v>
      </c>
      <c r="F41" s="23"/>
      <c r="G41" s="34"/>
      <c r="H41" s="11">
        <f t="shared" si="5"/>
        <v>0</v>
      </c>
    </row>
    <row r="42" spans="1:11" x14ac:dyDescent="0.25">
      <c r="B42" s="2" t="s">
        <v>10</v>
      </c>
      <c r="C42" s="24"/>
      <c r="D42" s="35"/>
      <c r="E42" s="11">
        <f t="shared" si="4"/>
        <v>0</v>
      </c>
      <c r="F42" s="24"/>
      <c r="G42" s="35"/>
      <c r="H42" s="11">
        <f t="shared" si="5"/>
        <v>0</v>
      </c>
      <c r="J42" s="25" t="s">
        <v>29</v>
      </c>
    </row>
    <row r="43" spans="1:11" x14ac:dyDescent="0.25">
      <c r="B43" s="1"/>
      <c r="C43" s="14"/>
      <c r="D43" s="1"/>
      <c r="E43" s="1"/>
      <c r="F43" s="14"/>
      <c r="G43" s="1"/>
      <c r="H43" s="1"/>
      <c r="J43" s="2" t="s">
        <v>11</v>
      </c>
      <c r="K43" s="15">
        <f>K37/K40</f>
        <v>0.69505214666541959</v>
      </c>
    </row>
    <row r="44" spans="1:11" x14ac:dyDescent="0.25">
      <c r="B44" s="2" t="s">
        <v>12</v>
      </c>
      <c r="C44" s="11">
        <f>SUM(C36:C43)</f>
        <v>72372</v>
      </c>
      <c r="E44" s="11">
        <f>SUM(E36:E43)</f>
        <v>55654.067999999999</v>
      </c>
      <c r="F44" s="11">
        <f>SUM(F36:F43)</f>
        <v>184212</v>
      </c>
      <c r="H44" s="11">
        <f>SUM(H36:H43)</f>
        <v>122685.19200000001</v>
      </c>
    </row>
    <row r="45" spans="1:11" x14ac:dyDescent="0.25">
      <c r="B45" s="10"/>
      <c r="C45" s="11"/>
      <c r="F45" s="16"/>
    </row>
    <row r="46" spans="1:11" x14ac:dyDescent="0.25">
      <c r="B46" s="9" t="s">
        <v>19</v>
      </c>
      <c r="C46" s="11"/>
      <c r="F46" s="16"/>
      <c r="J46" s="1"/>
      <c r="K46" s="1"/>
    </row>
    <row r="47" spans="1:11" ht="31.5" x14ac:dyDescent="0.25">
      <c r="A47" s="38" t="s">
        <v>36</v>
      </c>
      <c r="B47" s="10" t="s">
        <v>4</v>
      </c>
      <c r="C47" s="36">
        <v>16938</v>
      </c>
      <c r="D47" s="39">
        <v>0.76900000000000002</v>
      </c>
      <c r="E47" s="11">
        <f t="shared" ref="E47:E53" si="6">C47*D47</f>
        <v>13025.322</v>
      </c>
      <c r="F47" s="36">
        <v>15811</v>
      </c>
      <c r="G47" s="39">
        <v>0.66600000000000004</v>
      </c>
      <c r="H47" s="11">
        <f t="shared" ref="H47:H53" si="7">F47*G47</f>
        <v>10530.126</v>
      </c>
      <c r="J47" s="12" t="s">
        <v>15</v>
      </c>
    </row>
    <row r="48" spans="1:11" x14ac:dyDescent="0.25">
      <c r="B48" s="12" t="s">
        <v>5</v>
      </c>
      <c r="C48" s="23"/>
      <c r="D48" s="34"/>
      <c r="E48" s="11">
        <f t="shared" si="6"/>
        <v>0</v>
      </c>
      <c r="F48" s="23"/>
      <c r="G48" s="34"/>
      <c r="H48" s="11">
        <f t="shared" si="7"/>
        <v>0</v>
      </c>
      <c r="K48" s="11">
        <f>E55+H55</f>
        <v>23555.448</v>
      </c>
    </row>
    <row r="49" spans="1:11" x14ac:dyDescent="0.25">
      <c r="B49" s="2" t="s">
        <v>6</v>
      </c>
      <c r="C49" s="23"/>
      <c r="D49" s="34"/>
      <c r="E49" s="11">
        <f t="shared" si="6"/>
        <v>0</v>
      </c>
      <c r="F49" s="23"/>
      <c r="G49" s="34"/>
      <c r="H49" s="11">
        <f t="shared" si="7"/>
        <v>0</v>
      </c>
    </row>
    <row r="50" spans="1:11" x14ac:dyDescent="0.25">
      <c r="B50" s="2" t="s">
        <v>7</v>
      </c>
      <c r="C50" s="23"/>
      <c r="D50" s="34"/>
      <c r="E50" s="11">
        <f t="shared" si="6"/>
        <v>0</v>
      </c>
      <c r="F50" s="23"/>
      <c r="G50" s="34"/>
      <c r="H50" s="11">
        <f t="shared" si="7"/>
        <v>0</v>
      </c>
      <c r="J50" s="2" t="s">
        <v>16</v>
      </c>
    </row>
    <row r="51" spans="1:11" x14ac:dyDescent="0.25">
      <c r="B51" s="2" t="s">
        <v>8</v>
      </c>
      <c r="C51" s="23"/>
      <c r="D51" s="34"/>
      <c r="E51" s="11">
        <f t="shared" si="6"/>
        <v>0</v>
      </c>
      <c r="F51" s="23"/>
      <c r="G51" s="34"/>
      <c r="H51" s="11">
        <f t="shared" si="7"/>
        <v>0</v>
      </c>
      <c r="K51" s="13">
        <f>C55+F55</f>
        <v>32749</v>
      </c>
    </row>
    <row r="52" spans="1:11" x14ac:dyDescent="0.25">
      <c r="B52" s="2" t="s">
        <v>9</v>
      </c>
      <c r="C52" s="23"/>
      <c r="D52" s="34"/>
      <c r="E52" s="11">
        <f t="shared" si="6"/>
        <v>0</v>
      </c>
      <c r="F52" s="23"/>
      <c r="G52" s="34"/>
      <c r="H52" s="11">
        <f t="shared" si="7"/>
        <v>0</v>
      </c>
    </row>
    <row r="53" spans="1:11" x14ac:dyDescent="0.25">
      <c r="B53" s="2" t="s">
        <v>10</v>
      </c>
      <c r="C53" s="24"/>
      <c r="D53" s="35"/>
      <c r="E53" s="11">
        <f t="shared" si="6"/>
        <v>0</v>
      </c>
      <c r="F53" s="24"/>
      <c r="G53" s="35"/>
      <c r="H53" s="11">
        <f t="shared" si="7"/>
        <v>0</v>
      </c>
      <c r="J53" s="25" t="s">
        <v>34</v>
      </c>
    </row>
    <row r="54" spans="1:11" x14ac:dyDescent="0.25">
      <c r="B54" s="1"/>
      <c r="C54" s="14"/>
      <c r="D54" s="1"/>
      <c r="E54" s="1"/>
      <c r="F54" s="14"/>
      <c r="G54" s="1"/>
      <c r="H54" s="1"/>
      <c r="J54" s="2" t="s">
        <v>11</v>
      </c>
      <c r="K54" s="15">
        <f>K48/K51</f>
        <v>0.71927228312314884</v>
      </c>
    </row>
    <row r="55" spans="1:11" x14ac:dyDescent="0.25">
      <c r="B55" s="2" t="s">
        <v>12</v>
      </c>
      <c r="C55" s="11">
        <f>SUM(C47:C54)</f>
        <v>16938</v>
      </c>
      <c r="E55" s="11">
        <f>SUM(E47:E54)</f>
        <v>13025.322</v>
      </c>
      <c r="F55" s="11">
        <f>SUM(F47:F54)</f>
        <v>15811</v>
      </c>
      <c r="H55" s="11">
        <f>SUM(H47:H54)</f>
        <v>10530.126</v>
      </c>
    </row>
    <row r="56" spans="1:11" x14ac:dyDescent="0.25">
      <c r="J56" s="12" t="s">
        <v>20</v>
      </c>
    </row>
    <row r="57" spans="1:11" x14ac:dyDescent="0.25">
      <c r="A57" s="38"/>
      <c r="K57" s="11">
        <f>K18+K29+K51+K40</f>
        <v>9640449</v>
      </c>
    </row>
    <row r="58" spans="1:11" x14ac:dyDescent="0.25">
      <c r="J58" s="12" t="s">
        <v>21</v>
      </c>
    </row>
    <row r="59" spans="1:11" x14ac:dyDescent="0.25">
      <c r="K59" s="11">
        <f>SUM(K15,K26,K37,K48)</f>
        <v>6655777.7879999997</v>
      </c>
    </row>
    <row r="60" spans="1:11" ht="16.5" thickBot="1" x14ac:dyDescent="0.3">
      <c r="K60" s="11"/>
    </row>
    <row r="61" spans="1:11" ht="16.5" thickBot="1" x14ac:dyDescent="0.3">
      <c r="A61" s="38"/>
      <c r="B61" s="27" t="s">
        <v>26</v>
      </c>
      <c r="C61" s="28"/>
      <c r="D61" s="29"/>
      <c r="E61" s="2" t="s">
        <v>14</v>
      </c>
      <c r="K61" s="26">
        <f>SUM(K15,K26,K37,K48)/SUM(K18,K29,K40,K51)</f>
        <v>0.69040122384341229</v>
      </c>
    </row>
    <row r="63" spans="1:11" x14ac:dyDescent="0.25">
      <c r="J63" s="12"/>
    </row>
    <row r="64" spans="1:11" x14ac:dyDescent="0.25">
      <c r="J64" s="12"/>
    </row>
    <row r="65" spans="16:22" ht="13.5" customHeight="1" x14ac:dyDescent="0.25"/>
    <row r="66" spans="16:22" ht="13.5" customHeight="1" x14ac:dyDescent="0.25"/>
    <row r="70" spans="16:22" s="17" customFormat="1" ht="47.25" customHeight="1" x14ac:dyDescent="0.25"/>
    <row r="75" spans="16:22" x14ac:dyDescent="0.25">
      <c r="P75" s="1"/>
      <c r="Q75" s="1"/>
      <c r="R75" s="1"/>
      <c r="S75" s="1"/>
      <c r="T75" s="1"/>
      <c r="U75" s="1"/>
      <c r="V75" s="1"/>
    </row>
    <row r="76" spans="16:22" x14ac:dyDescent="0.25">
      <c r="P76" s="1"/>
      <c r="Q76" s="1"/>
      <c r="R76" s="1"/>
      <c r="S76" s="1"/>
      <c r="T76" s="1"/>
      <c r="U76" s="1"/>
      <c r="V76" s="1"/>
    </row>
    <row r="77" spans="16:22" x14ac:dyDescent="0.25">
      <c r="P77" s="1"/>
      <c r="Q77" s="1"/>
      <c r="R77" s="1"/>
      <c r="S77" s="1"/>
      <c r="T77" s="1"/>
      <c r="U77" s="1"/>
      <c r="V77" s="1"/>
    </row>
    <row r="78" spans="16:22" x14ac:dyDescent="0.25">
      <c r="P78" s="1"/>
      <c r="Q78" s="1"/>
      <c r="R78" s="1"/>
      <c r="S78" s="1"/>
      <c r="T78" s="1"/>
      <c r="U78" s="1"/>
      <c r="V78" s="1"/>
    </row>
    <row r="79" spans="16:22" x14ac:dyDescent="0.25">
      <c r="P79" s="1"/>
      <c r="Q79" s="1"/>
      <c r="R79" s="1"/>
      <c r="S79" s="1"/>
      <c r="T79" s="1"/>
      <c r="U79" s="1"/>
      <c r="V79" s="1"/>
    </row>
    <row r="87" spans="15:15" x14ac:dyDescent="0.25">
      <c r="O87" s="18"/>
    </row>
    <row r="88" spans="15:15" x14ac:dyDescent="0.25">
      <c r="O88" s="18"/>
    </row>
    <row r="89" spans="15:15" x14ac:dyDescent="0.25">
      <c r="O89" s="18"/>
    </row>
    <row r="90" spans="15:15" x14ac:dyDescent="0.25">
      <c r="O90" s="18"/>
    </row>
    <row r="102" spans="5:15" x14ac:dyDescent="0.25">
      <c r="O102" s="19"/>
    </row>
    <row r="103" spans="5:15" x14ac:dyDescent="0.25">
      <c r="O103" s="19"/>
    </row>
    <row r="109" spans="5:15" x14ac:dyDescent="0.25">
      <c r="M109" s="20"/>
    </row>
    <row r="110" spans="5:15" x14ac:dyDescent="0.25">
      <c r="M110" s="20"/>
    </row>
    <row r="111" spans="5:15" x14ac:dyDescent="0.25">
      <c r="M111" s="20"/>
    </row>
    <row r="112" spans="5:15" x14ac:dyDescent="0.25">
      <c r="E112" s="21"/>
      <c r="M112" s="20"/>
    </row>
    <row r="113" spans="13:13" x14ac:dyDescent="0.25">
      <c r="M113" s="22"/>
    </row>
    <row r="114" spans="13:13" x14ac:dyDescent="0.25">
      <c r="M114" s="22"/>
    </row>
    <row r="115" spans="13:13" x14ac:dyDescent="0.25">
      <c r="M115" s="22"/>
    </row>
    <row r="116" spans="13:13" x14ac:dyDescent="0.25">
      <c r="M116" s="22"/>
    </row>
    <row r="117" spans="13:13" x14ac:dyDescent="0.25">
      <c r="M117" s="22"/>
    </row>
    <row r="118" spans="13:13" x14ac:dyDescent="0.25">
      <c r="M118" s="22"/>
    </row>
    <row r="119" spans="13:13" x14ac:dyDescent="0.25">
      <c r="M119" s="22"/>
    </row>
    <row r="120" spans="13:13" x14ac:dyDescent="0.25">
      <c r="M120" s="22"/>
    </row>
    <row r="121" spans="13:13" x14ac:dyDescent="0.25">
      <c r="M121" s="22"/>
    </row>
    <row r="122" spans="13:13" x14ac:dyDescent="0.25">
      <c r="M122" s="22"/>
    </row>
    <row r="123" spans="13:13" x14ac:dyDescent="0.25">
      <c r="M123" s="22"/>
    </row>
    <row r="124" spans="13:13" x14ac:dyDescent="0.25">
      <c r="M124" s="22"/>
    </row>
  </sheetData>
  <mergeCells count="3">
    <mergeCell ref="B8:K8"/>
    <mergeCell ref="B9:K9"/>
    <mergeCell ref="J11:K11"/>
  </mergeCells>
  <conditionalFormatting sqref="K21">
    <cfRule type="cellIs" dxfId="9" priority="10" operator="greaterThan">
      <formula>1</formula>
    </cfRule>
  </conditionalFormatting>
  <conditionalFormatting sqref="K21">
    <cfRule type="cellIs" dxfId="8" priority="9" operator="greaterThan">
      <formula>1</formula>
    </cfRule>
  </conditionalFormatting>
  <conditionalFormatting sqref="K32">
    <cfRule type="cellIs" dxfId="7" priority="8" operator="greaterThan">
      <formula>1</formula>
    </cfRule>
  </conditionalFormatting>
  <conditionalFormatting sqref="K32">
    <cfRule type="cellIs" dxfId="6" priority="7" operator="greaterThan">
      <formula>1</formula>
    </cfRule>
  </conditionalFormatting>
  <conditionalFormatting sqref="K43">
    <cfRule type="cellIs" dxfId="5" priority="6" operator="greaterThan">
      <formula>1</formula>
    </cfRule>
  </conditionalFormatting>
  <conditionalFormatting sqref="K43">
    <cfRule type="cellIs" dxfId="4" priority="5" operator="greaterThan">
      <formula>1</formula>
    </cfRule>
  </conditionalFormatting>
  <conditionalFormatting sqref="K54">
    <cfRule type="cellIs" dxfId="3" priority="4" operator="greaterThan">
      <formula>1</formula>
    </cfRule>
  </conditionalFormatting>
  <conditionalFormatting sqref="K54">
    <cfRule type="cellIs" dxfId="2" priority="3" operator="greaterThan">
      <formula>1</formula>
    </cfRule>
  </conditionalFormatting>
  <conditionalFormatting sqref="K61">
    <cfRule type="cellIs" dxfId="1" priority="2" operator="greaterThan">
      <formula>1</formula>
    </cfRule>
  </conditionalFormatting>
  <conditionalFormatting sqref="K61">
    <cfRule type="cellIs" dxfId="0" priority="1" operator="greaterThan">
      <formula>1</formula>
    </cfRule>
  </conditionalFormatting>
  <printOptions horizontalCentered="1"/>
  <pageMargins left="0" right="0" top="0.25" bottom="0.25" header="0" footer="0.5"/>
  <pageSetup scale="8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F567590F7ACE1459C3C0FB36072B438" ma:contentTypeVersion="6" ma:contentTypeDescription="Create a new document." ma:contentTypeScope="" ma:versionID="8ae56ea5bbe127b908c0e31209b219d0">
  <xsd:schema xmlns:xsd="http://www.w3.org/2001/XMLSchema" xmlns:xs="http://www.w3.org/2001/XMLSchema" xmlns:p="http://schemas.microsoft.com/office/2006/metadata/properties" xmlns:ns2="0ac9b858-ee42-4f63-b340-e993e4a01fab" xmlns:ns3="dc70d8a8-df4b-496b-8c31-c4f8928d4f99" targetNamespace="http://schemas.microsoft.com/office/2006/metadata/properties" ma:root="true" ma:fieldsID="b059dc3abb33615244b634394af217ae" ns2:_="" ns3:_="">
    <xsd:import namespace="0ac9b858-ee42-4f63-b340-e993e4a01fab"/>
    <xsd:import namespace="dc70d8a8-df4b-496b-8c31-c4f8928d4f9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c9b858-ee42-4f63-b340-e993e4a01f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c70d8a8-df4b-496b-8c31-c4f8928d4f9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472935-518A-4524-9479-E523A7D978F9}">
  <ds:schemaRefs>
    <ds:schemaRef ds:uri="http://purl.org/dc/terms/"/>
    <ds:schemaRef ds:uri="http://purl.org/dc/elements/1.1/"/>
    <ds:schemaRef ds:uri="http://purl.org/dc/dcmitype/"/>
    <ds:schemaRef ds:uri="dc70d8a8-df4b-496b-8c31-c4f8928d4f9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0ac9b858-ee42-4f63-b340-e993e4a01fab"/>
    <ds:schemaRef ds:uri="http://www.w3.org/XML/1998/namespace"/>
  </ds:schemaRefs>
</ds:datastoreItem>
</file>

<file path=customXml/itemProps2.xml><?xml version="1.0" encoding="utf-8"?>
<ds:datastoreItem xmlns:ds="http://schemas.openxmlformats.org/officeDocument/2006/customXml" ds:itemID="{666BE4CE-8AFA-44E0-AFB5-6B4C0C6863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c9b858-ee42-4f63-b340-e993e4a01fab"/>
    <ds:schemaRef ds:uri="dc70d8a8-df4b-496b-8c31-c4f8928d4f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77D491-DE46-4361-A6E6-E57E92F15B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AgeGender Factors_3-Tier</vt:lpstr>
      <vt:lpstr>AgeGender Factors_4-Tier</vt:lpstr>
      <vt:lpstr>'AgeGender Factors_3-Tier'!AGESEX1</vt:lpstr>
      <vt:lpstr>'AgeGender Factors_4-Tier'!AGESEX1</vt:lpstr>
      <vt:lpstr>'AgeGender Factors_3-Tier'!AGESEX2</vt:lpstr>
      <vt:lpstr>'AgeGender Factors_4-Tier'!AGESEX2</vt:lpstr>
      <vt:lpstr>'AgeGender Factors_3-Tier'!AGESEX4</vt:lpstr>
      <vt:lpstr>'AgeGender Factors_4-Tier'!AGESEX4</vt:lpstr>
      <vt:lpstr>'AgeGender Factors_3-Tier'!PAGE2</vt:lpstr>
      <vt:lpstr>'AgeGender Factors_4-Tier'!PAGE2</vt:lpstr>
      <vt:lpstr>'AgeGender Factors_3-Tier'!Print_Area</vt:lpstr>
      <vt:lpstr>'AgeGender Factors_4-Tier'!Print_Area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Yeates-Trotman</dc:creator>
  <cp:lastModifiedBy>Shankar Mesta</cp:lastModifiedBy>
  <cp:lastPrinted>2022-10-13T21:30:02Z</cp:lastPrinted>
  <dcterms:created xsi:type="dcterms:W3CDTF">2022-10-13T18:58:55Z</dcterms:created>
  <dcterms:modified xsi:type="dcterms:W3CDTF">2022-12-01T19:39:18Z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0x0101006F567590F7ACE1459C3C0FB36072B438</vt:lpwstr>
  </property>
</Properties>
</file>