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min2\Dev\EDI\EDI\Health Information Exchange\LEGISLATION\2015 Session\Dan Morhaim Vista Request\Increasing Collaboration\Resoure Guide\2016\"/>
    </mc:Choice>
  </mc:AlternateContent>
  <bookViews>
    <workbookView xWindow="0" yWindow="0" windowWidth="19200" windowHeight="8595" tabRatio="831" activeTab="3"/>
  </bookViews>
  <sheets>
    <sheet name="Combined" sheetId="1" r:id="rId1"/>
    <sheet name="Allegany" sheetId="12" r:id="rId2"/>
    <sheet name="Anne Arundel" sheetId="13" r:id="rId3"/>
    <sheet name="Baltimore City" sheetId="14" r:id="rId4"/>
    <sheet name="Baltimore County" sheetId="15" r:id="rId5"/>
    <sheet name="Calvert" sheetId="16" r:id="rId6"/>
    <sheet name="Carroll" sheetId="17" r:id="rId7"/>
    <sheet name="Cecil" sheetId="18" r:id="rId8"/>
    <sheet name="Charles" sheetId="19" r:id="rId9"/>
    <sheet name="Dorchester" sheetId="20" r:id="rId10"/>
    <sheet name="Frederick" sheetId="21" r:id="rId11"/>
    <sheet name="Garrett" sheetId="22" r:id="rId12"/>
    <sheet name="Harford" sheetId="23" r:id="rId13"/>
    <sheet name="Howard" sheetId="24" r:id="rId14"/>
    <sheet name="Kent" sheetId="25" r:id="rId15"/>
    <sheet name="Montgomery" sheetId="26" r:id="rId16"/>
    <sheet name="Prince George's" sheetId="27" r:id="rId17"/>
    <sheet name="Queen Anne's" sheetId="28" r:id="rId18"/>
    <sheet name="St. Mary's" sheetId="29" r:id="rId19"/>
    <sheet name="Somerset" sheetId="30" r:id="rId20"/>
    <sheet name="Talbot" sheetId="31" r:id="rId21"/>
    <sheet name="Washington" sheetId="32" r:id="rId22"/>
    <sheet name="Wicomico" sheetId="33" r:id="rId23"/>
  </sheets>
  <definedNames>
    <definedName name="_xlnm._FilterDatabase" localSheetId="0" hidden="1">Combined!$A$4:$J$64</definedName>
    <definedName name="_xlnm.Print_Titles" localSheetId="0">Combined!$A:$C,Combined!$1:$4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27" l="1"/>
  <c r="H10" i="33"/>
  <c r="H8" i="28"/>
  <c r="D8" i="28"/>
  <c r="H9" i="27"/>
  <c r="F9" i="27"/>
  <c r="D9" i="27"/>
  <c r="F9" i="26"/>
  <c r="D9" i="26"/>
  <c r="H7" i="23" l="1"/>
  <c r="F7" i="23"/>
  <c r="D7" i="23"/>
  <c r="H8" i="21"/>
  <c r="F8" i="21"/>
  <c r="D8" i="21"/>
  <c r="H7" i="19"/>
  <c r="F7" i="19"/>
  <c r="D7" i="19"/>
  <c r="H10" i="17"/>
  <c r="F10" i="17"/>
  <c r="F7" i="16"/>
  <c r="D7" i="16"/>
  <c r="F8" i="25"/>
  <c r="F8" i="13"/>
  <c r="E10" i="33" l="1"/>
  <c r="E8" i="28" l="1"/>
  <c r="E9" i="26"/>
  <c r="E8" i="25"/>
  <c r="E7" i="23"/>
  <c r="E8" i="21"/>
  <c r="E7" i="19"/>
  <c r="E10" i="17"/>
  <c r="E7" i="16"/>
  <c r="E8" i="14"/>
  <c r="E8" i="13"/>
  <c r="D8" i="13"/>
  <c r="H8" i="12" l="1"/>
  <c r="E8" i="12"/>
  <c r="D8" i="12"/>
</calcChain>
</file>

<file path=xl/sharedStrings.xml><?xml version="1.0" encoding="utf-8"?>
<sst xmlns="http://schemas.openxmlformats.org/spreadsheetml/2006/main" count="1162" uniqueCount="160">
  <si>
    <t>Basis of Monthly Cost</t>
  </si>
  <si>
    <t>Practice Management</t>
  </si>
  <si>
    <t>Anne Arundel</t>
  </si>
  <si>
    <t>Other</t>
  </si>
  <si>
    <t>Variable</t>
  </si>
  <si>
    <t>Calvert</t>
  </si>
  <si>
    <t>NextGen</t>
  </si>
  <si>
    <t>Patagonia</t>
  </si>
  <si>
    <t>Athena</t>
  </si>
  <si>
    <t>Carroll</t>
  </si>
  <si>
    <t>Workstation</t>
  </si>
  <si>
    <t>Dentech</t>
  </si>
  <si>
    <t>PatTrac</t>
  </si>
  <si>
    <t>Per site</t>
  </si>
  <si>
    <t>Per Site</t>
  </si>
  <si>
    <t>Howard</t>
  </si>
  <si>
    <t>Careclix</t>
  </si>
  <si>
    <t>Per-Physicians</t>
  </si>
  <si>
    <t>Montgomery</t>
  </si>
  <si>
    <t>Per Physician</t>
  </si>
  <si>
    <t>Per-Physician</t>
  </si>
  <si>
    <t>Evolv</t>
  </si>
  <si>
    <t>Frederick</t>
  </si>
  <si>
    <t>Unknown</t>
  </si>
  <si>
    <t>$145/hr</t>
  </si>
  <si>
    <t>Harford</t>
  </si>
  <si>
    <t>Per Work Station</t>
  </si>
  <si>
    <t>Celerity</t>
  </si>
  <si>
    <t>Kent</t>
  </si>
  <si>
    <t>Dentrix</t>
  </si>
  <si>
    <t>M&amp;M</t>
  </si>
  <si>
    <t>Varies</t>
  </si>
  <si>
    <t>Allegany</t>
  </si>
  <si>
    <t>Prince George's</t>
  </si>
  <si>
    <t>WebChart</t>
  </si>
  <si>
    <t>Kareo</t>
  </si>
  <si>
    <t>Queen Anne's</t>
  </si>
  <si>
    <t>Cyfluent</t>
  </si>
  <si>
    <t>Allscripts</t>
  </si>
  <si>
    <t>Somerset</t>
  </si>
  <si>
    <t>St. Mary's</t>
  </si>
  <si>
    <t>Talbot</t>
  </si>
  <si>
    <t xml:space="preserve">Washington </t>
  </si>
  <si>
    <t xml:space="preserve">Dorchester </t>
  </si>
  <si>
    <t>Wicomico</t>
  </si>
  <si>
    <t>NA</t>
  </si>
  <si>
    <t>LHD</t>
  </si>
  <si>
    <t>Patterson</t>
  </si>
  <si>
    <t>Varries</t>
  </si>
  <si>
    <t>Dental</t>
  </si>
  <si>
    <t>Behavioral Health</t>
  </si>
  <si>
    <t>Somatic Care</t>
  </si>
  <si>
    <t>Baltimore City</t>
  </si>
  <si>
    <t>NetSmart</t>
  </si>
  <si>
    <t>SoftDent</t>
  </si>
  <si>
    <t>Dental X-Ray</t>
  </si>
  <si>
    <t>DDA/Community Health</t>
  </si>
  <si>
    <t>Mobile Integrated Community Health</t>
  </si>
  <si>
    <t>Environmental Health</t>
  </si>
  <si>
    <t>Baltimore County</t>
  </si>
  <si>
    <t>Yes</t>
  </si>
  <si>
    <t>No</t>
  </si>
  <si>
    <t>$140/hr</t>
  </si>
  <si>
    <t>$200-500/user</t>
  </si>
  <si>
    <t>$30-200/per user</t>
  </si>
  <si>
    <t>$1,000-6,000 per user</t>
  </si>
  <si>
    <t>$100,000-300,000</t>
  </si>
  <si>
    <t xml:space="preserve">Calvert </t>
  </si>
  <si>
    <t xml:space="preserve">Carroll </t>
  </si>
  <si>
    <t xml:space="preserve">Cecil </t>
  </si>
  <si>
    <t xml:space="preserve">Montgomery </t>
  </si>
  <si>
    <t xml:space="preserve">Garrett </t>
  </si>
  <si>
    <t xml:space="preserve">Frederick </t>
  </si>
  <si>
    <t xml:space="preserve">Charles </t>
  </si>
  <si>
    <t>$10,000-35,000</t>
  </si>
  <si>
    <t>$800-2,000</t>
  </si>
  <si>
    <t xml:space="preserve">EHR </t>
  </si>
  <si>
    <t>Training Types Offered</t>
  </si>
  <si>
    <t>&lt;1</t>
  </si>
  <si>
    <t>None</t>
  </si>
  <si>
    <t>On-site, Web-based, and Telephone</t>
  </si>
  <si>
    <t>On-site and web-based</t>
  </si>
  <si>
    <t>On-site, web-based, and telephone</t>
  </si>
  <si>
    <t>Web-based only</t>
  </si>
  <si>
    <t>Web-based and telephone</t>
  </si>
  <si>
    <t>Web-based Only</t>
  </si>
  <si>
    <t>On-site and Web-based</t>
  </si>
  <si>
    <t>On-site and Telephone</t>
  </si>
  <si>
    <t>On-site and we-based</t>
  </si>
  <si>
    <t>Onsite, web-based, and telephone</t>
  </si>
  <si>
    <t>Charles</t>
  </si>
  <si>
    <t>Dental and Practice Management</t>
  </si>
  <si>
    <t xml:space="preserve">Local Health Department (LHD) Estimated Cost for Electronic Health Record (EHR) Implementation, Training, and Maintenance; Average Time for EHR Implementation; and Types of Training Offered </t>
  </si>
  <si>
    <t>Purpose</t>
  </si>
  <si>
    <r>
      <t xml:space="preserve">Upgrade Charges </t>
    </r>
    <r>
      <rPr>
        <i/>
        <sz val="11"/>
        <color theme="0"/>
        <rFont val="Calibri"/>
        <family val="2"/>
        <scheme val="minor"/>
      </rPr>
      <t>(e.g. versions; ICD-10; meaningful use, etc.)</t>
    </r>
  </si>
  <si>
    <r>
      <t xml:space="preserve">Estimated Implementation Cost </t>
    </r>
    <r>
      <rPr>
        <i/>
        <sz val="11"/>
        <color theme="0"/>
        <rFont val="Calibri"/>
        <family val="2"/>
        <scheme val="minor"/>
      </rPr>
      <t>(from time of signed contract)</t>
    </r>
  </si>
  <si>
    <t>Estimated Monthly Cost</t>
  </si>
  <si>
    <t>Estimated Training Cost</t>
  </si>
  <si>
    <t xml:space="preserve">Allegany LHD Estimated Cost for EHR Implementation, Training, and Maintenance; Average Time for EHR Implementation; and Types of Training Offered </t>
  </si>
  <si>
    <r>
      <t xml:space="preserve">Average Time of Implementation  </t>
    </r>
    <r>
      <rPr>
        <i/>
        <sz val="11"/>
        <color theme="0"/>
        <rFont val="Calibri"/>
        <family val="2"/>
        <scheme val="minor"/>
      </rPr>
      <t>(Months)</t>
    </r>
  </si>
  <si>
    <r>
      <t xml:space="preserve">Average Time of Implementation </t>
    </r>
    <r>
      <rPr>
        <i/>
        <sz val="11"/>
        <color theme="0"/>
        <rFont val="Calibri"/>
        <family val="2"/>
        <scheme val="minor"/>
      </rPr>
      <t>(Months)</t>
    </r>
  </si>
  <si>
    <t>On-site, Web-based, and telephone</t>
  </si>
  <si>
    <t>Estimated Total</t>
  </si>
  <si>
    <t xml:space="preserve">Anne Arundel LHD Estimated Cost for EHR Implementation, Training, and Maintenance; Average Time for EHR Implementation; and Types of Training Offered </t>
  </si>
  <si>
    <t xml:space="preserve">Baltimore City LHD Estimated Cost for EHR Implementation, Training, and Maintenance; Average Time for EHR Implementation; and Types of Training Offered </t>
  </si>
  <si>
    <r>
      <t xml:space="preserve">Average Time of Implementation
</t>
    </r>
    <r>
      <rPr>
        <sz val="11"/>
        <color theme="0"/>
        <rFont val="Calibri"/>
        <family val="2"/>
        <scheme val="minor"/>
      </rPr>
      <t>(</t>
    </r>
    <r>
      <rPr>
        <i/>
        <sz val="11"/>
        <color theme="0"/>
        <rFont val="Calibri"/>
        <family val="2"/>
        <scheme val="minor"/>
      </rPr>
      <t>Months)</t>
    </r>
  </si>
  <si>
    <t xml:space="preserve">Baltimore County LHD Estimated Cost for EHR Implementation, Training, and Maintenance; Average Time for EHR Implementation; and Types of Training Offered </t>
  </si>
  <si>
    <r>
      <t xml:space="preserve">Average Time of Implementation 
</t>
    </r>
    <r>
      <rPr>
        <i/>
        <sz val="11"/>
        <color theme="0"/>
        <rFont val="Calibri"/>
        <family val="2"/>
        <scheme val="minor"/>
      </rPr>
      <t>(Months)</t>
    </r>
  </si>
  <si>
    <t xml:space="preserve">Calvert LHD Estimated Cost for EHR Implementation, Training, and Maintenance; Average Time for EHR Implementation; and Types of Training Offered </t>
  </si>
  <si>
    <t xml:space="preserve">Carroll LHD Estimated Cost for EHR Implementation, Training, and Maintenance; Average Time for EHR Implementation; and Types of Training Offered </t>
  </si>
  <si>
    <t xml:space="preserve">Cecil LHD Estimated Cost for EHR Implementation, Training, and Maintenance; Average Time for EHR Implementation; and Types of Training Offered </t>
  </si>
  <si>
    <t xml:space="preserve">Charles LHD Estimated Cost for EHR Implementation, Training, and Maintenance; Average Time for EHR Implementation; and Types of Training Offered </t>
  </si>
  <si>
    <r>
      <t xml:space="preserve">Average Time of Implementation
</t>
    </r>
    <r>
      <rPr>
        <i/>
        <sz val="11"/>
        <color theme="0"/>
        <rFont val="Calibri"/>
        <family val="2"/>
        <scheme val="minor"/>
      </rPr>
      <t>(Months)</t>
    </r>
  </si>
  <si>
    <t xml:space="preserve">Dorchester LHD Estimated Cost for EHR Implementation, Training, and Maintenance; Average Time for EHR Implementation; and Types of Training Offered </t>
  </si>
  <si>
    <t xml:space="preserve">Frederick LHD Estimated Cost for EHR Implementation, Training, and Maintenance; Average Time for EHR Implementation; and Types of Training Offered </t>
  </si>
  <si>
    <t xml:space="preserve">Garrett LHD Estimated Cost for EHR Implementation, Training, and Maintenance; Average Time for EHR Implementation; and Types of Training Offered </t>
  </si>
  <si>
    <t xml:space="preserve">Harford LHD Estimated Cost for EHR Implementation, Training, and Maintenance; Average Time for EHR Implementation; and Types of Training Offered </t>
  </si>
  <si>
    <t xml:space="preserve">Howard LHD Estimated Cost for EHR Implementation, Training, and Maintenance; Average Time for EHR Implementation; and Types of Training Offered </t>
  </si>
  <si>
    <t xml:space="preserve">Kent LHD Estimated Cost for EHR Implementation, Training, and Maintenance; Average Time for EHR Implementation; and Types of Training Offered </t>
  </si>
  <si>
    <t xml:space="preserve">Montgomery LHD Estimated Cost for EHR Implementation, Training, and Maintenance; Average Time for EHR Implementation; and Types of Training Offered </t>
  </si>
  <si>
    <t xml:space="preserve">Prince George's LHD Estimated Cost for EHR Implementation, Training, and Maintenance; Average Time for EHR Implementation; and Types of Training Offered </t>
  </si>
  <si>
    <t xml:space="preserve">Queen Anne's LHD Estimated Cost for EHR Implementation, Training, and Maintenance; Average Time for EHR Implementation; and Types of Training Offered </t>
  </si>
  <si>
    <t xml:space="preserve">St. Mary's LHD Estimated Cost for EHR Implementation, Training, and Maintenance; Average Time for EHR Implementation; and Types of Training Offered </t>
  </si>
  <si>
    <t xml:space="preserve">Somerset LHD Estimated Cost for EHR Implementation, Training, and Maintenance; Average Time for EHR Implementation; and Types of Training Offered </t>
  </si>
  <si>
    <t xml:space="preserve">Talbot LHD Estimated Cost for EHR Implementation, Training, and Maintenance; Average Time for EHR Implementation; and Types of Training Offered </t>
  </si>
  <si>
    <t xml:space="preserve">Washington LHD Estimated Cost for EHR Implementation, Training, and Maintenance; Average Time for EHR Implementation; and Types of Training Offered </t>
  </si>
  <si>
    <t xml:space="preserve">Wicomico LHD Estimated Cost for EHR Implementation, Training, and Maintenance; Average Time for EHR Implementation; and Types of Training Offered </t>
  </si>
  <si>
    <t>Home Health</t>
  </si>
  <si>
    <t>School Based Care</t>
  </si>
  <si>
    <t xml:space="preserve">Behavioral Health </t>
  </si>
  <si>
    <t>$1,000-6,000 per user*</t>
  </si>
  <si>
    <t>Unknown*</t>
  </si>
  <si>
    <t>12*</t>
  </si>
  <si>
    <t>$3,500*</t>
  </si>
  <si>
    <t>$3,000*</t>
  </si>
  <si>
    <t>$3,750*</t>
  </si>
  <si>
    <t>$1,000*</t>
  </si>
  <si>
    <t>Varies*</t>
  </si>
  <si>
    <t>4*</t>
  </si>
  <si>
    <t>$30-200/per user*</t>
  </si>
  <si>
    <t>$200-500/user*</t>
  </si>
  <si>
    <t>$200,000*</t>
  </si>
  <si>
    <t>24*</t>
  </si>
  <si>
    <t>$4,200*</t>
  </si>
  <si>
    <t>$100,000-300,000*</t>
  </si>
  <si>
    <t>$7,000*</t>
  </si>
  <si>
    <t>$1,750*</t>
  </si>
  <si>
    <t>$6,000*</t>
  </si>
  <si>
    <t>$1,877*</t>
  </si>
  <si>
    <t>$0*</t>
  </si>
  <si>
    <t>9*</t>
  </si>
  <si>
    <t>$834*</t>
  </si>
  <si>
    <t>$140/hr*</t>
  </si>
  <si>
    <t>$5,000*</t>
  </si>
  <si>
    <t>6*</t>
  </si>
  <si>
    <t>$1,850*</t>
  </si>
  <si>
    <t>$15,000*</t>
  </si>
  <si>
    <t>$800*</t>
  </si>
  <si>
    <t xml:space="preserve">DIRECTIONS:  Use the drop down lists to sort information below by LHD, EHR, purpose, etc.  This feature enables you to assess LHDs cost to procure EHRs, the average time to implement EHRs, and the types of training LHDs have participated in that are offered by EHR vendors.  Refer to individual tabs for LHD specific information.  Note:  Most of the information on cost is based on purpose of EHR use (e.g. behavioral health, practice management, etc.)  Some LHDs provided estimated cost ranges while other LHDs combined the estimated cost of the EHR for multiple purposes.  An asterisk (*) indicates combined estimated costs.  Information on cost is an approximation and specific to the size and extent of use for each LHD.  LHDs are encouraged to contact EHR vendors for specific information on the estimated cost for implementing the EHR within their LHD.  </t>
  </si>
  <si>
    <t xml:space="preserve">Note:  Information on cost is an approximation and specific to the size and extent of use for each LHD.  LHDs are encouraged to contact EHR vendors for specific information on the estimated cost for implementing the EHR within their LHD.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</si>
</sst>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9" x14ac:knownFonts="1">
    <font>
      <sz val="11"/>
      <color theme="1"/>
      <name val="Calibri"/>
      <family val="2"/>
      <scheme val="minor"/>
    </font>
    <font>
      <sz val="10"/>
      <name val="Arial"/>
      <family val="2"/>
    </font>
    <font>
      <b/>
      <sz val="11"/>
      <color theme="0"/>
      <name val="Calibri"/>
      <family val="2"/>
      <scheme val="minor"/>
    </font>
    <font>
      <b/>
      <sz val="14"/>
      <color theme="1"/>
      <name val="Calibri"/>
      <family val="2"/>
      <scheme val="minor"/>
    </font>
    <font>
      <i/>
      <sz val="11"/>
      <color theme="1"/>
      <name val="Calibri"/>
      <family val="2"/>
      <scheme val="minor"/>
    </font>
    <font>
      <i/>
      <sz val="11"/>
      <color theme="0"/>
      <name val="Calibri"/>
      <family val="2"/>
      <scheme val="minor"/>
    </font>
    <font>
      <i/>
      <sz val="10"/>
      <color theme="1"/>
      <name val="Calibri"/>
      <family val="2"/>
      <scheme val="minor"/>
    </font>
    <font>
      <b/>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applyFont="1" applyAlignment="1"/>
    <xf numFmtId="0" fontId="0" fillId="0" borderId="0" xfId="0" applyAlignment="1">
      <alignment horizontal="left"/>
    </xf>
    <xf numFmtId="0" fontId="2" fillId="2" borderId="2"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3" fontId="0" fillId="0" borderId="3" xfId="0" applyNumberFormat="1" applyBorder="1" applyAlignment="1">
      <alignment vertical="center"/>
    </xf>
    <xf numFmtId="164" fontId="0" fillId="0" borderId="1" xfId="0" applyNumberFormat="1" applyBorder="1" applyAlignment="1">
      <alignment horizontal="left" vertical="center"/>
    </xf>
    <xf numFmtId="0" fontId="0" fillId="0" borderId="1" xfId="0" applyNumberFormat="1" applyBorder="1" applyAlignment="1">
      <alignment horizontal="left" vertical="center"/>
    </xf>
    <xf numFmtId="0" fontId="0" fillId="3" borderId="1" xfId="0" applyFill="1" applyBorder="1" applyAlignment="1">
      <alignment horizontal="left" vertical="center"/>
    </xf>
    <xf numFmtId="3" fontId="0" fillId="0" borderId="1" xfId="0" applyNumberFormat="1" applyBorder="1" applyAlignment="1">
      <alignment horizontal="left" vertical="center"/>
    </xf>
    <xf numFmtId="6" fontId="0" fillId="0" borderId="1" xfId="0" applyNumberFormat="1" applyBorder="1" applyAlignment="1">
      <alignment horizontal="left" vertical="center"/>
    </xf>
    <xf numFmtId="0" fontId="0" fillId="0" borderId="0" xfId="0" applyAlignment="1">
      <alignment horizontal="center"/>
    </xf>
    <xf numFmtId="0" fontId="0" fillId="3" borderId="1" xfId="0" applyFill="1" applyBorder="1" applyAlignment="1">
      <alignment horizontal="left" vertical="center" wrapText="1"/>
    </xf>
    <xf numFmtId="3" fontId="0" fillId="0" borderId="1" xfId="0" applyNumberFormat="1" applyBorder="1" applyAlignment="1">
      <alignment horizontal="left" vertical="center" wrapText="1"/>
    </xf>
    <xf numFmtId="0" fontId="6" fillId="0" borderId="0" xfId="0" applyFont="1"/>
    <xf numFmtId="0" fontId="0" fillId="0" borderId="0" xfId="0" applyAlignment="1">
      <alignment wrapText="1"/>
    </xf>
    <xf numFmtId="164" fontId="7" fillId="4" borderId="1" xfId="0" applyNumberFormat="1" applyFont="1" applyFill="1" applyBorder="1" applyAlignment="1">
      <alignment horizontal="left" vertical="center"/>
    </xf>
    <xf numFmtId="0" fontId="7" fillId="4" borderId="1" xfId="0" applyFont="1" applyFill="1" applyBorder="1" applyAlignment="1">
      <alignment horizontal="left" vertical="center"/>
    </xf>
    <xf numFmtId="0" fontId="7" fillId="0" borderId="0" xfId="0" applyFont="1" applyAlignment="1">
      <alignment horizontal="left" vertical="center"/>
    </xf>
    <xf numFmtId="0" fontId="0" fillId="0" borderId="0" xfId="0" applyFont="1" applyAlignment="1">
      <alignment wrapText="1"/>
    </xf>
    <xf numFmtId="0" fontId="4" fillId="0" borderId="0" xfId="0" applyFont="1" applyBorder="1" applyAlignment="1">
      <alignment vertical="center" wrapText="1"/>
    </xf>
    <xf numFmtId="0" fontId="0" fillId="0" borderId="0" xfId="0" applyFont="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0" fillId="0" borderId="1" xfId="0" applyBorder="1" applyAlignment="1">
      <alignment vertical="center" wrapText="1"/>
    </xf>
    <xf numFmtId="3" fontId="0" fillId="0" borderId="1" xfId="0" applyNumberFormat="1" applyBorder="1" applyAlignment="1">
      <alignment vertical="center"/>
    </xf>
    <xf numFmtId="1" fontId="7" fillId="4" borderId="1" xfId="0" applyNumberFormat="1"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0" fillId="0" borderId="1" xfId="0" applyBorder="1" applyAlignment="1">
      <alignment vertical="center"/>
    </xf>
    <xf numFmtId="0" fontId="7" fillId="4" borderId="1" xfId="0" applyNumberFormat="1" applyFont="1" applyFill="1" applyBorder="1" applyAlignment="1">
      <alignment horizontal="left" vertical="center"/>
    </xf>
    <xf numFmtId="6" fontId="7" fillId="4" borderId="1" xfId="0" applyNumberFormat="1" applyFont="1" applyFill="1" applyBorder="1" applyAlignment="1">
      <alignment horizontal="left" vertical="center"/>
    </xf>
    <xf numFmtId="3" fontId="7" fillId="4" borderId="1" xfId="0" applyNumberFormat="1" applyFont="1" applyFill="1" applyBorder="1" applyAlignment="1">
      <alignment horizontal="left" vertical="center"/>
    </xf>
    <xf numFmtId="0" fontId="0" fillId="3" borderId="1" xfId="0" applyFill="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NumberFormat="1" applyBorder="1" applyAlignment="1">
      <alignment horizontal="left" vertical="center"/>
    </xf>
    <xf numFmtId="3" fontId="0" fillId="0" borderId="0" xfId="0" applyNumberFormat="1" applyBorder="1" applyAlignment="1">
      <alignment horizontal="left" vertical="center" wrapText="1"/>
    </xf>
    <xf numFmtId="3" fontId="0" fillId="0" borderId="0" xfId="0" applyNumberFormat="1" applyBorder="1" applyAlignment="1">
      <alignment vertical="center"/>
    </xf>
    <xf numFmtId="0" fontId="3" fillId="0" borderId="0" xfId="0" applyFont="1" applyAlignment="1">
      <alignment horizontal="left"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7" fillId="4" borderId="1" xfId="0" applyFont="1" applyFill="1" applyBorder="1" applyAlignment="1">
      <alignment horizontal="right" vertical="center" wrapText="1"/>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0" fontId="0" fillId="0" borderId="4" xfId="0" applyNumberFormat="1" applyBorder="1" applyAlignment="1">
      <alignment horizontal="center" vertical="center"/>
    </xf>
    <xf numFmtId="0" fontId="0" fillId="0" borderId="5"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3" fontId="0" fillId="0" borderId="4" xfId="0" applyNumberFormat="1" applyBorder="1" applyAlignment="1">
      <alignment horizontal="center" vertical="center"/>
    </xf>
    <xf numFmtId="3" fontId="0" fillId="0" borderId="5" xfId="0" applyNumberForma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3" fontId="0" fillId="0" borderId="4" xfId="0" applyNumberFormat="1" applyBorder="1" applyAlignment="1">
      <alignment horizontal="left" vertical="center" wrapText="1"/>
    </xf>
    <xf numFmtId="3" fontId="0" fillId="0" borderId="6" xfId="0" applyNumberFormat="1" applyBorder="1" applyAlignment="1">
      <alignment horizontal="left" vertical="center" wrapText="1"/>
    </xf>
    <xf numFmtId="3" fontId="0" fillId="0" borderId="5" xfId="0" applyNumberFormat="1" applyBorder="1" applyAlignment="1">
      <alignment horizontal="left" vertical="center" wrapText="1"/>
    </xf>
    <xf numFmtId="3" fontId="0" fillId="0" borderId="4" xfId="0" applyNumberFormat="1" applyBorder="1" applyAlignment="1">
      <alignment horizontal="left" vertical="center"/>
    </xf>
    <xf numFmtId="3" fontId="0" fillId="0" borderId="6" xfId="0" applyNumberFormat="1" applyBorder="1" applyAlignment="1">
      <alignment horizontal="left" vertical="center"/>
    </xf>
    <xf numFmtId="3" fontId="0" fillId="0" borderId="5" xfId="0" applyNumberFormat="1" applyBorder="1" applyAlignment="1">
      <alignment horizontal="left" vertical="center"/>
    </xf>
    <xf numFmtId="0" fontId="0" fillId="0" borderId="4" xfId="0" applyNumberFormat="1" applyBorder="1" applyAlignment="1">
      <alignment horizontal="left" vertical="center"/>
    </xf>
    <xf numFmtId="0" fontId="0" fillId="0" borderId="6" xfId="0" applyNumberFormat="1" applyBorder="1" applyAlignment="1">
      <alignment horizontal="left" vertical="center"/>
    </xf>
    <xf numFmtId="0" fontId="0" fillId="0" borderId="5" xfId="0" applyNumberFormat="1" applyBorder="1"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164" fontId="0" fillId="0" borderId="4" xfId="0" applyNumberFormat="1" applyBorder="1" applyAlignment="1">
      <alignment horizontal="left" vertical="center"/>
    </xf>
    <xf numFmtId="164" fontId="0" fillId="0" borderId="6" xfId="0" applyNumberFormat="1" applyBorder="1" applyAlignment="1">
      <alignment horizontal="left" vertical="center"/>
    </xf>
    <xf numFmtId="164" fontId="0" fillId="0" borderId="5" xfId="0" applyNumberFormat="1" applyBorder="1" applyAlignment="1">
      <alignment horizontal="left" vertical="center"/>
    </xf>
    <xf numFmtId="164" fontId="0" fillId="0" borderId="6" xfId="0" applyNumberFormat="1" applyBorder="1" applyAlignment="1">
      <alignment horizontal="center" vertical="center"/>
    </xf>
    <xf numFmtId="3" fontId="0" fillId="0" borderId="4"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xf>
    <xf numFmtId="0" fontId="0" fillId="0" borderId="6" xfId="0" applyNumberFormat="1" applyBorder="1" applyAlignment="1">
      <alignment horizontal="center" vertical="center"/>
    </xf>
    <xf numFmtId="0" fontId="0" fillId="0" borderId="6" xfId="0" applyBorder="1" applyAlignment="1">
      <alignment horizontal="center" vertical="center"/>
    </xf>
    <xf numFmtId="164"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NumberFormat="1" applyBorder="1" applyAlignment="1">
      <alignment horizontal="left" vertical="center"/>
    </xf>
    <xf numFmtId="3" fontId="0" fillId="0" borderId="1" xfId="0" applyNumberFormat="1" applyBorder="1" applyAlignment="1">
      <alignment horizontal="left" vertical="center"/>
    </xf>
    <xf numFmtId="3" fontId="0" fillId="0" borderId="1" xfId="0" applyNumberForma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J67"/>
  <sheetViews>
    <sheetView showGridLines="0" zoomScale="85" zoomScaleNormal="85" zoomScaleSheetLayoutView="80" workbookViewId="0">
      <selection activeCell="C69" sqref="C69"/>
    </sheetView>
  </sheetViews>
  <sheetFormatPr defaultRowHeight="15" x14ac:dyDescent="0.25"/>
  <cols>
    <col min="1" max="1" width="14.7109375" customWidth="1"/>
    <col min="2" max="2" width="13.7109375" style="2" customWidth="1"/>
    <col min="3" max="5" width="22.7109375" style="2" customWidth="1"/>
    <col min="6" max="6" width="18.28515625" style="2" customWidth="1"/>
    <col min="7" max="7" width="19.5703125" style="2" customWidth="1"/>
    <col min="8" max="8" width="19.7109375" style="2" customWidth="1"/>
    <col min="9" max="9" width="22.7109375" style="2" customWidth="1"/>
    <col min="10" max="10" width="22" style="2" customWidth="1"/>
  </cols>
  <sheetData>
    <row r="1" spans="1:10" ht="18" customHeight="1" x14ac:dyDescent="0.25">
      <c r="A1" s="41" t="s">
        <v>92</v>
      </c>
      <c r="B1" s="41"/>
      <c r="C1" s="41"/>
      <c r="D1" s="41"/>
      <c r="E1" s="41"/>
      <c r="F1" s="41"/>
      <c r="G1" s="41"/>
      <c r="I1" s="12"/>
    </row>
    <row r="2" spans="1:10" ht="18" customHeight="1" x14ac:dyDescent="0.25">
      <c r="A2" s="41"/>
      <c r="B2" s="41"/>
      <c r="C2" s="41"/>
      <c r="D2" s="41"/>
      <c r="E2" s="41"/>
      <c r="F2" s="41"/>
      <c r="G2" s="41"/>
    </row>
    <row r="3" spans="1:10" ht="79.5" customHeight="1" x14ac:dyDescent="0.25">
      <c r="A3" s="42" t="s">
        <v>158</v>
      </c>
      <c r="B3" s="42"/>
      <c r="C3" s="42"/>
      <c r="D3" s="42"/>
      <c r="E3" s="42"/>
      <c r="F3" s="42"/>
      <c r="G3" s="42"/>
      <c r="H3" s="42"/>
      <c r="I3" s="42"/>
    </row>
    <row r="4" spans="1:10" s="22" customFormat="1" ht="60" customHeight="1" x14ac:dyDescent="0.25">
      <c r="A4" s="28" t="s">
        <v>46</v>
      </c>
      <c r="B4" s="29" t="s">
        <v>76</v>
      </c>
      <c r="C4" s="29" t="s">
        <v>93</v>
      </c>
      <c r="D4" s="24" t="s">
        <v>95</v>
      </c>
      <c r="E4" s="24" t="s">
        <v>100</v>
      </c>
      <c r="F4" s="24" t="s">
        <v>96</v>
      </c>
      <c r="G4" s="24" t="s">
        <v>0</v>
      </c>
      <c r="H4" s="24" t="s">
        <v>97</v>
      </c>
      <c r="I4" s="24" t="s">
        <v>77</v>
      </c>
      <c r="J4" s="24" t="s">
        <v>94</v>
      </c>
    </row>
    <row r="5" spans="1:10" ht="28.15" hidden="1" customHeight="1" x14ac:dyDescent="0.25">
      <c r="A5" s="30" t="s">
        <v>36</v>
      </c>
      <c r="B5" s="4" t="s">
        <v>38</v>
      </c>
      <c r="C5" s="5" t="s">
        <v>57</v>
      </c>
      <c r="D5" s="7">
        <v>15000</v>
      </c>
      <c r="E5" s="8">
        <v>6</v>
      </c>
      <c r="F5" s="7" t="s">
        <v>23</v>
      </c>
      <c r="G5" s="4" t="s">
        <v>23</v>
      </c>
      <c r="H5" s="7" t="s">
        <v>23</v>
      </c>
      <c r="I5" s="5" t="s">
        <v>23</v>
      </c>
      <c r="J5" s="30" t="s">
        <v>61</v>
      </c>
    </row>
    <row r="6" spans="1:10" ht="28.15" customHeight="1" x14ac:dyDescent="0.25">
      <c r="A6" s="30" t="s">
        <v>2</v>
      </c>
      <c r="B6" s="4" t="s">
        <v>53</v>
      </c>
      <c r="C6" s="5" t="s">
        <v>50</v>
      </c>
      <c r="D6" s="7">
        <v>12000</v>
      </c>
      <c r="E6" s="8">
        <v>8</v>
      </c>
      <c r="F6" s="7">
        <v>1000</v>
      </c>
      <c r="G6" s="9" t="s">
        <v>3</v>
      </c>
      <c r="H6" s="4" t="s">
        <v>23</v>
      </c>
      <c r="I6" s="13" t="s">
        <v>81</v>
      </c>
      <c r="J6" s="26" t="s">
        <v>61</v>
      </c>
    </row>
    <row r="7" spans="1:10" ht="28.15" customHeight="1" x14ac:dyDescent="0.25">
      <c r="A7" s="30" t="s">
        <v>9</v>
      </c>
      <c r="B7" s="4" t="s">
        <v>8</v>
      </c>
      <c r="C7" s="5" t="s">
        <v>50</v>
      </c>
      <c r="D7" s="4" t="s">
        <v>23</v>
      </c>
      <c r="E7" s="8" t="s">
        <v>23</v>
      </c>
      <c r="F7" s="4" t="s">
        <v>23</v>
      </c>
      <c r="G7" s="4" t="s">
        <v>23</v>
      </c>
      <c r="H7" s="4" t="s">
        <v>23</v>
      </c>
      <c r="I7" s="5" t="s">
        <v>23</v>
      </c>
      <c r="J7" s="30" t="s">
        <v>23</v>
      </c>
    </row>
    <row r="8" spans="1:10" ht="28.15" hidden="1" customHeight="1" x14ac:dyDescent="0.25">
      <c r="A8" s="34" t="s">
        <v>15</v>
      </c>
      <c r="B8" s="4" t="s">
        <v>16</v>
      </c>
      <c r="C8" s="5" t="s">
        <v>51</v>
      </c>
      <c r="D8" s="10" t="s">
        <v>130</v>
      </c>
      <c r="E8" s="8" t="s">
        <v>132</v>
      </c>
      <c r="F8" s="7" t="s">
        <v>135</v>
      </c>
      <c r="G8" s="4" t="s">
        <v>23</v>
      </c>
      <c r="H8" s="7" t="s">
        <v>136</v>
      </c>
      <c r="I8" s="14" t="s">
        <v>89</v>
      </c>
      <c r="J8" s="26" t="s">
        <v>61</v>
      </c>
    </row>
    <row r="9" spans="1:10" ht="28.15" customHeight="1" x14ac:dyDescent="0.25">
      <c r="A9" s="34" t="s">
        <v>15</v>
      </c>
      <c r="B9" s="4" t="s">
        <v>16</v>
      </c>
      <c r="C9" s="5" t="s">
        <v>50</v>
      </c>
      <c r="D9" s="10" t="s">
        <v>130</v>
      </c>
      <c r="E9" s="8" t="s">
        <v>132</v>
      </c>
      <c r="F9" s="7" t="s">
        <v>135</v>
      </c>
      <c r="G9" s="4" t="s">
        <v>23</v>
      </c>
      <c r="H9" s="7" t="s">
        <v>136</v>
      </c>
      <c r="I9" s="14" t="s">
        <v>89</v>
      </c>
      <c r="J9" s="26" t="s">
        <v>61</v>
      </c>
    </row>
    <row r="10" spans="1:10" ht="28.15" customHeight="1" x14ac:dyDescent="0.25">
      <c r="A10" s="34" t="s">
        <v>15</v>
      </c>
      <c r="B10" s="4" t="s">
        <v>16</v>
      </c>
      <c r="C10" s="5" t="s">
        <v>1</v>
      </c>
      <c r="D10" s="10" t="s">
        <v>130</v>
      </c>
      <c r="E10" s="8" t="s">
        <v>132</v>
      </c>
      <c r="F10" s="7" t="s">
        <v>135</v>
      </c>
      <c r="G10" s="4" t="s">
        <v>23</v>
      </c>
      <c r="H10" s="7" t="s">
        <v>136</v>
      </c>
      <c r="I10" s="14" t="s">
        <v>89</v>
      </c>
      <c r="J10" s="26" t="s">
        <v>61</v>
      </c>
    </row>
    <row r="11" spans="1:10" ht="28.15" hidden="1" customHeight="1" x14ac:dyDescent="0.25">
      <c r="A11" s="34" t="s">
        <v>15</v>
      </c>
      <c r="B11" s="4" t="s">
        <v>16</v>
      </c>
      <c r="C11" s="5" t="s">
        <v>128</v>
      </c>
      <c r="D11" s="10" t="s">
        <v>130</v>
      </c>
      <c r="E11" s="8" t="s">
        <v>132</v>
      </c>
      <c r="F11" s="7" t="s">
        <v>135</v>
      </c>
      <c r="G11" s="4" t="s">
        <v>23</v>
      </c>
      <c r="H11" s="7" t="s">
        <v>136</v>
      </c>
      <c r="I11" s="14" t="s">
        <v>89</v>
      </c>
      <c r="J11" s="26" t="s">
        <v>61</v>
      </c>
    </row>
    <row r="12" spans="1:10" ht="28.15" customHeight="1" x14ac:dyDescent="0.25">
      <c r="A12" s="30" t="s">
        <v>25</v>
      </c>
      <c r="B12" s="4" t="s">
        <v>27</v>
      </c>
      <c r="C12" s="5" t="s">
        <v>50</v>
      </c>
      <c r="D12" s="7">
        <v>55000</v>
      </c>
      <c r="E12" s="8">
        <v>6</v>
      </c>
      <c r="F12" s="7">
        <v>1250</v>
      </c>
      <c r="G12" s="4" t="s">
        <v>26</v>
      </c>
      <c r="H12" s="7">
        <v>0</v>
      </c>
      <c r="I12" s="5" t="s">
        <v>82</v>
      </c>
      <c r="J12" s="26" t="s">
        <v>61</v>
      </c>
    </row>
    <row r="13" spans="1:10" ht="28.15" customHeight="1" x14ac:dyDescent="0.25">
      <c r="A13" s="30" t="s">
        <v>43</v>
      </c>
      <c r="B13" s="4" t="s">
        <v>27</v>
      </c>
      <c r="C13" s="5" t="s">
        <v>50</v>
      </c>
      <c r="D13" s="7">
        <v>20000</v>
      </c>
      <c r="E13" s="8">
        <v>5</v>
      </c>
      <c r="F13" s="7">
        <v>500</v>
      </c>
      <c r="G13" s="4" t="s">
        <v>26</v>
      </c>
      <c r="H13" s="7">
        <v>0</v>
      </c>
      <c r="I13" s="5" t="s">
        <v>83</v>
      </c>
      <c r="J13" s="26" t="s">
        <v>61</v>
      </c>
    </row>
    <row r="14" spans="1:10" ht="28.15" customHeight="1" x14ac:dyDescent="0.25">
      <c r="A14" s="30" t="s">
        <v>36</v>
      </c>
      <c r="B14" s="4" t="s">
        <v>37</v>
      </c>
      <c r="C14" s="5" t="s">
        <v>50</v>
      </c>
      <c r="D14" s="7">
        <v>3000</v>
      </c>
      <c r="E14" s="8">
        <v>6</v>
      </c>
      <c r="F14" s="7">
        <v>0</v>
      </c>
      <c r="G14" s="4" t="s">
        <v>23</v>
      </c>
      <c r="H14" s="7">
        <v>1200</v>
      </c>
      <c r="I14" s="5" t="s">
        <v>84</v>
      </c>
      <c r="J14" s="26" t="s">
        <v>61</v>
      </c>
    </row>
    <row r="15" spans="1:10" ht="28.15" hidden="1" customHeight="1" x14ac:dyDescent="0.25">
      <c r="A15" s="30" t="s">
        <v>9</v>
      </c>
      <c r="B15" s="4" t="s">
        <v>11</v>
      </c>
      <c r="C15" s="5" t="s">
        <v>49</v>
      </c>
      <c r="D15" s="7" t="s">
        <v>23</v>
      </c>
      <c r="E15" s="8" t="s">
        <v>23</v>
      </c>
      <c r="F15" s="7" t="s">
        <v>23</v>
      </c>
      <c r="G15" s="4" t="s">
        <v>23</v>
      </c>
      <c r="H15" s="7" t="s">
        <v>23</v>
      </c>
      <c r="I15" s="5" t="s">
        <v>23</v>
      </c>
      <c r="J15" s="26" t="s">
        <v>61</v>
      </c>
    </row>
    <row r="16" spans="1:10" ht="28.15" hidden="1" customHeight="1" x14ac:dyDescent="0.25">
      <c r="A16" s="30" t="s">
        <v>28</v>
      </c>
      <c r="B16" s="4" t="s">
        <v>29</v>
      </c>
      <c r="C16" s="5" t="s">
        <v>49</v>
      </c>
      <c r="D16" s="7" t="s">
        <v>23</v>
      </c>
      <c r="E16" s="8" t="s">
        <v>23</v>
      </c>
      <c r="F16" s="7">
        <v>250</v>
      </c>
      <c r="G16" s="4" t="s">
        <v>3</v>
      </c>
      <c r="H16" s="7" t="s">
        <v>23</v>
      </c>
      <c r="I16" s="5" t="s">
        <v>85</v>
      </c>
      <c r="J16" s="30" t="s">
        <v>23</v>
      </c>
    </row>
    <row r="17" spans="1:10" ht="28.15" customHeight="1" x14ac:dyDescent="0.25">
      <c r="A17" s="30" t="s">
        <v>72</v>
      </c>
      <c r="B17" s="4" t="s">
        <v>21</v>
      </c>
      <c r="C17" s="5" t="s">
        <v>50</v>
      </c>
      <c r="D17" s="7">
        <v>195000</v>
      </c>
      <c r="E17" s="8">
        <v>18</v>
      </c>
      <c r="F17" s="7">
        <v>2000</v>
      </c>
      <c r="G17" s="4" t="s">
        <v>3</v>
      </c>
      <c r="H17" s="7">
        <v>3000</v>
      </c>
      <c r="I17" s="5" t="s">
        <v>82</v>
      </c>
      <c r="J17" s="26" t="s">
        <v>61</v>
      </c>
    </row>
    <row r="18" spans="1:10" ht="28.15" hidden="1" customHeight="1" x14ac:dyDescent="0.25">
      <c r="A18" s="30" t="s">
        <v>22</v>
      </c>
      <c r="B18" s="4" t="s">
        <v>53</v>
      </c>
      <c r="C18" s="5" t="s">
        <v>49</v>
      </c>
      <c r="D18" s="4" t="s">
        <v>131</v>
      </c>
      <c r="E18" s="8" t="s">
        <v>132</v>
      </c>
      <c r="F18" s="7" t="s">
        <v>133</v>
      </c>
      <c r="G18" s="4" t="s">
        <v>3</v>
      </c>
      <c r="H18" s="7" t="s">
        <v>134</v>
      </c>
      <c r="I18" s="5" t="s">
        <v>80</v>
      </c>
      <c r="J18" s="30" t="s">
        <v>61</v>
      </c>
    </row>
    <row r="19" spans="1:10" ht="28.15" customHeight="1" x14ac:dyDescent="0.25">
      <c r="A19" s="30" t="s">
        <v>22</v>
      </c>
      <c r="B19" s="4" t="s">
        <v>53</v>
      </c>
      <c r="C19" s="5" t="s">
        <v>1</v>
      </c>
      <c r="D19" s="4" t="s">
        <v>131</v>
      </c>
      <c r="E19" s="8" t="s">
        <v>132</v>
      </c>
      <c r="F19" s="7" t="s">
        <v>133</v>
      </c>
      <c r="G19" s="4" t="s">
        <v>3</v>
      </c>
      <c r="H19" s="7" t="s">
        <v>134</v>
      </c>
      <c r="I19" s="5" t="s">
        <v>80</v>
      </c>
      <c r="J19" s="30" t="s">
        <v>61</v>
      </c>
    </row>
    <row r="20" spans="1:10" ht="28.15" hidden="1" customHeight="1" x14ac:dyDescent="0.25">
      <c r="A20" s="30" t="s">
        <v>2</v>
      </c>
      <c r="B20" s="4" t="s">
        <v>53</v>
      </c>
      <c r="C20" s="5" t="s">
        <v>51</v>
      </c>
      <c r="D20" s="7">
        <v>200000</v>
      </c>
      <c r="E20" s="8">
        <v>10</v>
      </c>
      <c r="F20" s="7">
        <v>12000</v>
      </c>
      <c r="G20" s="4" t="s">
        <v>3</v>
      </c>
      <c r="H20" s="4" t="s">
        <v>23</v>
      </c>
      <c r="I20" s="14" t="s">
        <v>89</v>
      </c>
      <c r="J20" s="26" t="s">
        <v>61</v>
      </c>
    </row>
    <row r="21" spans="1:10" ht="28.15" customHeight="1" x14ac:dyDescent="0.25">
      <c r="A21" s="30" t="s">
        <v>33</v>
      </c>
      <c r="B21" s="4" t="s">
        <v>35</v>
      </c>
      <c r="C21" s="5" t="s">
        <v>1</v>
      </c>
      <c r="D21" s="11">
        <v>0</v>
      </c>
      <c r="E21" s="8">
        <v>3</v>
      </c>
      <c r="F21" s="7">
        <v>1400</v>
      </c>
      <c r="G21" s="4" t="s">
        <v>23</v>
      </c>
      <c r="H21" s="7">
        <v>0</v>
      </c>
      <c r="I21" s="5" t="s">
        <v>87</v>
      </c>
      <c r="J21" s="30" t="s">
        <v>61</v>
      </c>
    </row>
    <row r="22" spans="1:10" ht="28.15" hidden="1" customHeight="1" x14ac:dyDescent="0.25">
      <c r="A22" s="30" t="s">
        <v>59</v>
      </c>
      <c r="B22" s="4" t="s">
        <v>30</v>
      </c>
      <c r="C22" s="5" t="s">
        <v>51</v>
      </c>
      <c r="D22" s="4" t="s">
        <v>137</v>
      </c>
      <c r="E22" s="8" t="s">
        <v>138</v>
      </c>
      <c r="F22" s="4" t="s">
        <v>139</v>
      </c>
      <c r="G22" s="4" t="s">
        <v>3</v>
      </c>
      <c r="H22" s="4" t="s">
        <v>140</v>
      </c>
      <c r="I22" s="14" t="s">
        <v>89</v>
      </c>
      <c r="J22" s="26" t="s">
        <v>61</v>
      </c>
    </row>
    <row r="23" spans="1:10" ht="28.15" customHeight="1" x14ac:dyDescent="0.25">
      <c r="A23" s="30" t="s">
        <v>59</v>
      </c>
      <c r="B23" s="4" t="s">
        <v>30</v>
      </c>
      <c r="C23" s="5" t="s">
        <v>1</v>
      </c>
      <c r="D23" s="4" t="s">
        <v>137</v>
      </c>
      <c r="E23" s="8" t="s">
        <v>138</v>
      </c>
      <c r="F23" s="4" t="s">
        <v>139</v>
      </c>
      <c r="G23" s="4" t="s">
        <v>3</v>
      </c>
      <c r="H23" s="4" t="s">
        <v>140</v>
      </c>
      <c r="I23" s="14" t="s">
        <v>89</v>
      </c>
      <c r="J23" s="26" t="s">
        <v>61</v>
      </c>
    </row>
    <row r="24" spans="1:10" ht="28.15" hidden="1" customHeight="1" x14ac:dyDescent="0.25">
      <c r="A24" s="30" t="s">
        <v>59</v>
      </c>
      <c r="B24" s="4" t="s">
        <v>30</v>
      </c>
      <c r="C24" s="5" t="s">
        <v>49</v>
      </c>
      <c r="D24" s="4" t="s">
        <v>137</v>
      </c>
      <c r="E24" s="8" t="s">
        <v>138</v>
      </c>
      <c r="F24" s="4" t="s">
        <v>139</v>
      </c>
      <c r="G24" s="4" t="s">
        <v>3</v>
      </c>
      <c r="H24" s="4" t="s">
        <v>140</v>
      </c>
      <c r="I24" s="14" t="s">
        <v>89</v>
      </c>
      <c r="J24" s="26" t="s">
        <v>61</v>
      </c>
    </row>
    <row r="25" spans="1:10" ht="28.15" customHeight="1" x14ac:dyDescent="0.25">
      <c r="A25" s="30" t="s">
        <v>52</v>
      </c>
      <c r="B25" s="4" t="s">
        <v>53</v>
      </c>
      <c r="C25" s="5" t="s">
        <v>1</v>
      </c>
      <c r="D25" s="7" t="s">
        <v>141</v>
      </c>
      <c r="E25" s="8" t="s">
        <v>142</v>
      </c>
      <c r="F25" s="7" t="s">
        <v>143</v>
      </c>
      <c r="G25" s="4" t="s">
        <v>23</v>
      </c>
      <c r="H25" s="10" t="s">
        <v>31</v>
      </c>
      <c r="I25" s="5" t="s">
        <v>23</v>
      </c>
      <c r="J25" s="26" t="s">
        <v>23</v>
      </c>
    </row>
    <row r="26" spans="1:10" ht="28.15" customHeight="1" x14ac:dyDescent="0.25">
      <c r="A26" s="30" t="s">
        <v>52</v>
      </c>
      <c r="B26" s="4" t="s">
        <v>53</v>
      </c>
      <c r="C26" s="5" t="s">
        <v>1</v>
      </c>
      <c r="D26" s="7" t="s">
        <v>141</v>
      </c>
      <c r="E26" s="8" t="s">
        <v>142</v>
      </c>
      <c r="F26" s="7" t="s">
        <v>143</v>
      </c>
      <c r="G26" s="4" t="s">
        <v>23</v>
      </c>
      <c r="H26" s="10" t="s">
        <v>31</v>
      </c>
      <c r="I26" s="5" t="s">
        <v>23</v>
      </c>
      <c r="J26" s="26" t="s">
        <v>23</v>
      </c>
    </row>
    <row r="27" spans="1:10" ht="28.15" hidden="1" customHeight="1" x14ac:dyDescent="0.25">
      <c r="A27" s="30" t="s">
        <v>70</v>
      </c>
      <c r="B27" s="4" t="s">
        <v>6</v>
      </c>
      <c r="C27" s="5" t="s">
        <v>51</v>
      </c>
      <c r="D27" s="7">
        <v>750000</v>
      </c>
      <c r="E27" s="8">
        <v>17</v>
      </c>
      <c r="F27" s="7">
        <v>6000</v>
      </c>
      <c r="G27" s="4" t="s">
        <v>17</v>
      </c>
      <c r="H27" s="7">
        <v>0</v>
      </c>
      <c r="I27" s="5" t="s">
        <v>86</v>
      </c>
      <c r="J27" s="30" t="s">
        <v>4</v>
      </c>
    </row>
    <row r="28" spans="1:10" ht="28.15" customHeight="1" x14ac:dyDescent="0.25">
      <c r="A28" s="30" t="s">
        <v>18</v>
      </c>
      <c r="B28" s="4" t="s">
        <v>6</v>
      </c>
      <c r="C28" s="5" t="s">
        <v>50</v>
      </c>
      <c r="D28" s="7">
        <v>750000</v>
      </c>
      <c r="E28" s="8">
        <v>23</v>
      </c>
      <c r="F28" s="7">
        <v>6000</v>
      </c>
      <c r="G28" s="4" t="s">
        <v>19</v>
      </c>
      <c r="H28" s="7">
        <v>0</v>
      </c>
      <c r="I28" s="5" t="s">
        <v>81</v>
      </c>
      <c r="J28" s="30" t="s">
        <v>31</v>
      </c>
    </row>
    <row r="29" spans="1:10" ht="28.15" customHeight="1" x14ac:dyDescent="0.25">
      <c r="A29" s="30" t="s">
        <v>5</v>
      </c>
      <c r="B29" s="4" t="s">
        <v>6</v>
      </c>
      <c r="C29" s="5" t="s">
        <v>50</v>
      </c>
      <c r="D29" s="7">
        <v>159420</v>
      </c>
      <c r="E29" s="8">
        <v>12</v>
      </c>
      <c r="F29" s="7">
        <v>3500</v>
      </c>
      <c r="G29" s="4" t="s">
        <v>3</v>
      </c>
      <c r="H29" s="7">
        <v>20000</v>
      </c>
      <c r="I29" s="5" t="s">
        <v>82</v>
      </c>
      <c r="J29" s="26" t="s">
        <v>60</v>
      </c>
    </row>
    <row r="30" spans="1:10" ht="28.15" customHeight="1" x14ac:dyDescent="0.25">
      <c r="A30" s="30" t="s">
        <v>18</v>
      </c>
      <c r="B30" s="4" t="s">
        <v>6</v>
      </c>
      <c r="C30" s="5" t="s">
        <v>1</v>
      </c>
      <c r="D30" s="10">
        <v>400000</v>
      </c>
      <c r="E30" s="8">
        <v>9</v>
      </c>
      <c r="F30" s="7">
        <v>3000</v>
      </c>
      <c r="G30" s="4" t="s">
        <v>20</v>
      </c>
      <c r="H30" s="7">
        <v>0</v>
      </c>
      <c r="I30" s="5" t="s">
        <v>88</v>
      </c>
      <c r="J30" s="26" t="s">
        <v>31</v>
      </c>
    </row>
    <row r="31" spans="1:10" ht="28.15" hidden="1" customHeight="1" x14ac:dyDescent="0.25">
      <c r="A31" s="30" t="s">
        <v>68</v>
      </c>
      <c r="B31" s="4" t="s">
        <v>7</v>
      </c>
      <c r="C31" s="5" t="s">
        <v>51</v>
      </c>
      <c r="D31" s="4" t="s">
        <v>23</v>
      </c>
      <c r="E31" s="8">
        <v>6</v>
      </c>
      <c r="F31" s="7">
        <v>2600</v>
      </c>
      <c r="G31" s="4" t="s">
        <v>3</v>
      </c>
      <c r="H31" s="7">
        <v>11500</v>
      </c>
      <c r="I31" s="5" t="s">
        <v>86</v>
      </c>
      <c r="J31" s="26" t="s">
        <v>61</v>
      </c>
    </row>
    <row r="32" spans="1:10" ht="28.15" hidden="1" customHeight="1" x14ac:dyDescent="0.25">
      <c r="A32" s="30" t="s">
        <v>25</v>
      </c>
      <c r="B32" s="4" t="s">
        <v>7</v>
      </c>
      <c r="C32" s="5" t="s">
        <v>51</v>
      </c>
      <c r="D32" s="7">
        <v>50000</v>
      </c>
      <c r="E32" s="8">
        <v>6</v>
      </c>
      <c r="F32" s="7">
        <v>1450</v>
      </c>
      <c r="G32" s="4" t="s">
        <v>26</v>
      </c>
      <c r="H32" s="11">
        <v>0</v>
      </c>
      <c r="I32" s="14" t="s">
        <v>89</v>
      </c>
      <c r="J32" s="26" t="s">
        <v>61</v>
      </c>
    </row>
    <row r="33" spans="1:10" ht="28.15" hidden="1" customHeight="1" x14ac:dyDescent="0.25">
      <c r="A33" s="30" t="s">
        <v>44</v>
      </c>
      <c r="B33" s="4" t="s">
        <v>7</v>
      </c>
      <c r="C33" s="5" t="s">
        <v>51</v>
      </c>
      <c r="D33" s="4" t="s">
        <v>144</v>
      </c>
      <c r="E33" s="8" t="s">
        <v>132</v>
      </c>
      <c r="F33" s="7" t="s">
        <v>145</v>
      </c>
      <c r="G33" s="4" t="s">
        <v>17</v>
      </c>
      <c r="H33" s="10" t="s">
        <v>146</v>
      </c>
      <c r="I33" s="14" t="s">
        <v>89</v>
      </c>
      <c r="J33" s="26" t="s">
        <v>61</v>
      </c>
    </row>
    <row r="34" spans="1:10" ht="28.15" customHeight="1" x14ac:dyDescent="0.25">
      <c r="A34" s="30" t="s">
        <v>44</v>
      </c>
      <c r="B34" s="4" t="s">
        <v>7</v>
      </c>
      <c r="C34" s="5" t="s">
        <v>50</v>
      </c>
      <c r="D34" s="4" t="s">
        <v>144</v>
      </c>
      <c r="E34" s="8" t="s">
        <v>132</v>
      </c>
      <c r="F34" s="7" t="s">
        <v>145</v>
      </c>
      <c r="G34" s="4" t="s">
        <v>17</v>
      </c>
      <c r="H34" s="10" t="s">
        <v>146</v>
      </c>
      <c r="I34" s="14" t="s">
        <v>89</v>
      </c>
      <c r="J34" s="26" t="s">
        <v>61</v>
      </c>
    </row>
    <row r="35" spans="1:10" ht="28.15" customHeight="1" x14ac:dyDescent="0.25">
      <c r="A35" s="30" t="s">
        <v>44</v>
      </c>
      <c r="B35" s="4" t="s">
        <v>7</v>
      </c>
      <c r="C35" s="5" t="s">
        <v>1</v>
      </c>
      <c r="D35" s="4" t="s">
        <v>144</v>
      </c>
      <c r="E35" s="8" t="s">
        <v>132</v>
      </c>
      <c r="F35" s="7" t="s">
        <v>145</v>
      </c>
      <c r="G35" s="4" t="s">
        <v>17</v>
      </c>
      <c r="H35" s="10" t="s">
        <v>146</v>
      </c>
      <c r="I35" s="14" t="s">
        <v>89</v>
      </c>
      <c r="J35" s="26" t="s">
        <v>61</v>
      </c>
    </row>
    <row r="36" spans="1:10" ht="28.15" customHeight="1" x14ac:dyDescent="0.25">
      <c r="A36" s="30" t="s">
        <v>33</v>
      </c>
      <c r="B36" s="4" t="s">
        <v>7</v>
      </c>
      <c r="C36" s="5" t="s">
        <v>50</v>
      </c>
      <c r="D36" s="7">
        <v>99750</v>
      </c>
      <c r="E36" s="8">
        <v>9</v>
      </c>
      <c r="F36" s="7">
        <v>7425</v>
      </c>
      <c r="G36" s="4" t="s">
        <v>26</v>
      </c>
      <c r="H36" s="7">
        <v>15000</v>
      </c>
      <c r="I36" s="5" t="s">
        <v>82</v>
      </c>
      <c r="J36" s="26" t="s">
        <v>61</v>
      </c>
    </row>
    <row r="37" spans="1:10" ht="28.15" customHeight="1" x14ac:dyDescent="0.25">
      <c r="A37" s="30" t="s">
        <v>73</v>
      </c>
      <c r="B37" s="4" t="s">
        <v>7</v>
      </c>
      <c r="C37" s="5" t="s">
        <v>50</v>
      </c>
      <c r="D37" s="7">
        <v>54855</v>
      </c>
      <c r="E37" s="8">
        <v>1</v>
      </c>
      <c r="F37" s="7">
        <v>3905</v>
      </c>
      <c r="G37" s="4" t="s">
        <v>14</v>
      </c>
      <c r="H37" s="7">
        <v>0</v>
      </c>
      <c r="I37" s="5" t="s">
        <v>81</v>
      </c>
      <c r="J37" s="30" t="s">
        <v>23</v>
      </c>
    </row>
    <row r="38" spans="1:10" ht="28.15" customHeight="1" x14ac:dyDescent="0.25">
      <c r="A38" s="30" t="s">
        <v>9</v>
      </c>
      <c r="B38" s="4" t="s">
        <v>7</v>
      </c>
      <c r="C38" s="5" t="s">
        <v>1</v>
      </c>
      <c r="D38" s="4" t="s">
        <v>23</v>
      </c>
      <c r="E38" s="8">
        <v>12</v>
      </c>
      <c r="F38" s="7">
        <v>2000</v>
      </c>
      <c r="G38" s="4" t="s">
        <v>10</v>
      </c>
      <c r="H38" s="7">
        <v>15000</v>
      </c>
      <c r="I38" s="5" t="s">
        <v>88</v>
      </c>
      <c r="J38" s="30" t="s">
        <v>61</v>
      </c>
    </row>
    <row r="39" spans="1:10" ht="28.15" hidden="1" customHeight="1" x14ac:dyDescent="0.25">
      <c r="A39" s="30" t="s">
        <v>2</v>
      </c>
      <c r="B39" s="4" t="s">
        <v>47</v>
      </c>
      <c r="C39" s="5" t="s">
        <v>49</v>
      </c>
      <c r="D39" s="7">
        <v>20000</v>
      </c>
      <c r="E39" s="8">
        <v>5</v>
      </c>
      <c r="F39" s="7">
        <v>1200</v>
      </c>
      <c r="G39" s="4" t="s">
        <v>3</v>
      </c>
      <c r="H39" s="7" t="s">
        <v>23</v>
      </c>
      <c r="I39" s="5" t="s">
        <v>86</v>
      </c>
      <c r="J39" s="26" t="s">
        <v>61</v>
      </c>
    </row>
    <row r="40" spans="1:10" ht="28.15" hidden="1" customHeight="1" x14ac:dyDescent="0.25">
      <c r="A40" s="30" t="s">
        <v>33</v>
      </c>
      <c r="B40" s="4" t="s">
        <v>47</v>
      </c>
      <c r="C40" s="5" t="s">
        <v>49</v>
      </c>
      <c r="D40" s="7">
        <v>1800</v>
      </c>
      <c r="E40" s="8" t="s">
        <v>78</v>
      </c>
      <c r="F40" s="7">
        <v>164</v>
      </c>
      <c r="G40" s="4" t="s">
        <v>23</v>
      </c>
      <c r="H40" s="7">
        <v>1200</v>
      </c>
      <c r="I40" s="5" t="s">
        <v>87</v>
      </c>
      <c r="J40" s="26" t="s">
        <v>61</v>
      </c>
    </row>
    <row r="41" spans="1:10" ht="28.15" hidden="1" customHeight="1" x14ac:dyDescent="0.25">
      <c r="A41" s="30" t="s">
        <v>22</v>
      </c>
      <c r="B41" s="4" t="s">
        <v>47</v>
      </c>
      <c r="C41" s="5" t="s">
        <v>55</v>
      </c>
      <c r="D41" s="7">
        <v>18500</v>
      </c>
      <c r="E41" s="8">
        <v>1</v>
      </c>
      <c r="F41" s="7">
        <v>81</v>
      </c>
      <c r="G41" s="4" t="s">
        <v>3</v>
      </c>
      <c r="H41" s="7">
        <v>0</v>
      </c>
      <c r="I41" s="5" t="s">
        <v>23</v>
      </c>
      <c r="J41" s="26" t="s">
        <v>31</v>
      </c>
    </row>
    <row r="42" spans="1:10" ht="28.15" hidden="1" customHeight="1" x14ac:dyDescent="0.25">
      <c r="A42" s="30" t="s">
        <v>67</v>
      </c>
      <c r="B42" s="4" t="s">
        <v>12</v>
      </c>
      <c r="C42" s="5" t="s">
        <v>51</v>
      </c>
      <c r="D42" s="7">
        <v>5000</v>
      </c>
      <c r="E42" s="8">
        <v>2</v>
      </c>
      <c r="F42" s="7">
        <v>1181</v>
      </c>
      <c r="G42" s="4" t="s">
        <v>3</v>
      </c>
      <c r="H42" s="7">
        <v>0</v>
      </c>
      <c r="I42" s="14" t="s">
        <v>89</v>
      </c>
      <c r="J42" s="30" t="s">
        <v>4</v>
      </c>
    </row>
    <row r="43" spans="1:10" ht="28.15" hidden="1" customHeight="1" x14ac:dyDescent="0.25">
      <c r="A43" s="30" t="s">
        <v>69</v>
      </c>
      <c r="B43" s="4" t="s">
        <v>12</v>
      </c>
      <c r="C43" s="5" t="s">
        <v>51</v>
      </c>
      <c r="D43" s="7" t="s">
        <v>147</v>
      </c>
      <c r="E43" s="8" t="s">
        <v>142</v>
      </c>
      <c r="F43" s="7" t="s">
        <v>148</v>
      </c>
      <c r="G43" s="4" t="s">
        <v>13</v>
      </c>
      <c r="H43" s="7" t="s">
        <v>149</v>
      </c>
      <c r="I43" s="14" t="s">
        <v>89</v>
      </c>
      <c r="J43" s="26" t="s">
        <v>61</v>
      </c>
    </row>
    <row r="44" spans="1:10" ht="28.15" customHeight="1" x14ac:dyDescent="0.25">
      <c r="A44" s="30" t="s">
        <v>69</v>
      </c>
      <c r="B44" s="4" t="s">
        <v>12</v>
      </c>
      <c r="C44" s="5" t="s">
        <v>50</v>
      </c>
      <c r="D44" s="7" t="s">
        <v>147</v>
      </c>
      <c r="E44" s="8" t="s">
        <v>142</v>
      </c>
      <c r="F44" s="7" t="s">
        <v>148</v>
      </c>
      <c r="G44" s="4" t="s">
        <v>13</v>
      </c>
      <c r="H44" s="7" t="s">
        <v>149</v>
      </c>
      <c r="I44" s="14" t="s">
        <v>89</v>
      </c>
      <c r="J44" s="26" t="s">
        <v>61</v>
      </c>
    </row>
    <row r="45" spans="1:10" ht="28.15" customHeight="1" x14ac:dyDescent="0.25">
      <c r="A45" s="30" t="s">
        <v>69</v>
      </c>
      <c r="B45" s="4" t="s">
        <v>12</v>
      </c>
      <c r="C45" s="5" t="s">
        <v>1</v>
      </c>
      <c r="D45" s="7" t="s">
        <v>147</v>
      </c>
      <c r="E45" s="8" t="s">
        <v>142</v>
      </c>
      <c r="F45" s="7" t="s">
        <v>148</v>
      </c>
      <c r="G45" s="4" t="s">
        <v>13</v>
      </c>
      <c r="H45" s="7" t="s">
        <v>149</v>
      </c>
      <c r="I45" s="14" t="s">
        <v>89</v>
      </c>
      <c r="J45" s="26" t="s">
        <v>61</v>
      </c>
    </row>
    <row r="46" spans="1:10" ht="28.15" hidden="1" customHeight="1" x14ac:dyDescent="0.25">
      <c r="A46" s="30" t="s">
        <v>28</v>
      </c>
      <c r="B46" s="4" t="s">
        <v>12</v>
      </c>
      <c r="C46" s="5" t="s">
        <v>51</v>
      </c>
      <c r="D46" s="4" t="s">
        <v>23</v>
      </c>
      <c r="E46" s="8" t="s">
        <v>150</v>
      </c>
      <c r="F46" s="7" t="s">
        <v>151</v>
      </c>
      <c r="G46" s="4" t="s">
        <v>3</v>
      </c>
      <c r="H46" s="4" t="s">
        <v>152</v>
      </c>
      <c r="I46" s="14" t="s">
        <v>89</v>
      </c>
      <c r="J46" s="26" t="s">
        <v>61</v>
      </c>
    </row>
    <row r="47" spans="1:10" ht="28.15" customHeight="1" x14ac:dyDescent="0.25">
      <c r="A47" s="30" t="s">
        <v>28</v>
      </c>
      <c r="B47" s="4" t="s">
        <v>12</v>
      </c>
      <c r="C47" s="5" t="s">
        <v>50</v>
      </c>
      <c r="D47" s="4" t="s">
        <v>23</v>
      </c>
      <c r="E47" s="8" t="s">
        <v>150</v>
      </c>
      <c r="F47" s="7" t="s">
        <v>151</v>
      </c>
      <c r="G47" s="4" t="s">
        <v>3</v>
      </c>
      <c r="H47" s="4" t="s">
        <v>152</v>
      </c>
      <c r="I47" s="14" t="s">
        <v>89</v>
      </c>
      <c r="J47" s="26" t="s">
        <v>61</v>
      </c>
    </row>
    <row r="48" spans="1:10" ht="28.15" hidden="1" customHeight="1" x14ac:dyDescent="0.25">
      <c r="A48" s="30" t="s">
        <v>32</v>
      </c>
      <c r="B48" s="4" t="s">
        <v>12</v>
      </c>
      <c r="C48" s="5" t="s">
        <v>51</v>
      </c>
      <c r="D48" s="7">
        <v>10000</v>
      </c>
      <c r="E48" s="8">
        <v>12</v>
      </c>
      <c r="F48" s="4" t="s">
        <v>23</v>
      </c>
      <c r="G48" s="4" t="s">
        <v>23</v>
      </c>
      <c r="H48" s="7">
        <v>0</v>
      </c>
      <c r="I48" s="14" t="s">
        <v>89</v>
      </c>
      <c r="J48" s="26" t="s">
        <v>61</v>
      </c>
    </row>
    <row r="49" spans="1:10" ht="28.15" hidden="1" customHeight="1" x14ac:dyDescent="0.25">
      <c r="A49" s="30" t="s">
        <v>36</v>
      </c>
      <c r="B49" s="4" t="s">
        <v>12</v>
      </c>
      <c r="C49" s="5" t="s">
        <v>51</v>
      </c>
      <c r="D49" s="7">
        <v>10000</v>
      </c>
      <c r="E49" s="8">
        <v>6</v>
      </c>
      <c r="F49" s="7">
        <v>0</v>
      </c>
      <c r="G49" s="4" t="s">
        <v>17</v>
      </c>
      <c r="H49" s="7">
        <v>1000</v>
      </c>
      <c r="I49" s="14" t="s">
        <v>89</v>
      </c>
      <c r="J49" s="26" t="s">
        <v>61</v>
      </c>
    </row>
    <row r="50" spans="1:10" ht="28.15" hidden="1" customHeight="1" x14ac:dyDescent="0.25">
      <c r="A50" s="30" t="s">
        <v>40</v>
      </c>
      <c r="B50" s="4" t="s">
        <v>12</v>
      </c>
      <c r="C50" s="5" t="s">
        <v>51</v>
      </c>
      <c r="D50" s="7">
        <v>3000</v>
      </c>
      <c r="E50" s="8" t="s">
        <v>23</v>
      </c>
      <c r="F50" s="7">
        <v>1355</v>
      </c>
      <c r="G50" s="4" t="s">
        <v>13</v>
      </c>
      <c r="H50" s="7">
        <v>0</v>
      </c>
      <c r="I50" s="5" t="s">
        <v>86</v>
      </c>
      <c r="J50" s="26" t="s">
        <v>61</v>
      </c>
    </row>
    <row r="51" spans="1:10" ht="28.15" hidden="1" customHeight="1" x14ac:dyDescent="0.25">
      <c r="A51" s="30" t="s">
        <v>42</v>
      </c>
      <c r="B51" s="4" t="s">
        <v>12</v>
      </c>
      <c r="C51" s="5" t="s">
        <v>51</v>
      </c>
      <c r="D51" s="7" t="s">
        <v>153</v>
      </c>
      <c r="E51" s="8" t="s">
        <v>154</v>
      </c>
      <c r="F51" s="7" t="s">
        <v>155</v>
      </c>
      <c r="G51" s="4" t="s">
        <v>23</v>
      </c>
      <c r="H51" s="7" t="s">
        <v>136</v>
      </c>
      <c r="I51" s="14" t="s">
        <v>89</v>
      </c>
      <c r="J51" s="26" t="s">
        <v>61</v>
      </c>
    </row>
    <row r="52" spans="1:10" ht="28.15" customHeight="1" x14ac:dyDescent="0.25">
      <c r="A52" s="30" t="s">
        <v>42</v>
      </c>
      <c r="B52" s="4" t="s">
        <v>12</v>
      </c>
      <c r="C52" s="5" t="s">
        <v>129</v>
      </c>
      <c r="D52" s="7" t="s">
        <v>153</v>
      </c>
      <c r="E52" s="8" t="s">
        <v>154</v>
      </c>
      <c r="F52" s="7" t="s">
        <v>155</v>
      </c>
      <c r="G52" s="4" t="s">
        <v>23</v>
      </c>
      <c r="H52" s="7" t="s">
        <v>136</v>
      </c>
      <c r="I52" s="14" t="s">
        <v>89</v>
      </c>
      <c r="J52" s="26" t="s">
        <v>61</v>
      </c>
    </row>
    <row r="53" spans="1:10" ht="28.15" customHeight="1" x14ac:dyDescent="0.25">
      <c r="A53" s="30" t="s">
        <v>41</v>
      </c>
      <c r="B53" s="4" t="s">
        <v>12</v>
      </c>
      <c r="C53" s="5" t="s">
        <v>50</v>
      </c>
      <c r="D53" s="4" t="s">
        <v>23</v>
      </c>
      <c r="E53" s="8">
        <v>3</v>
      </c>
      <c r="F53" s="7">
        <v>800</v>
      </c>
      <c r="G53" s="4" t="s">
        <v>3</v>
      </c>
      <c r="H53" s="7">
        <v>0</v>
      </c>
      <c r="I53" s="5" t="s">
        <v>81</v>
      </c>
      <c r="J53" s="26" t="s">
        <v>61</v>
      </c>
    </row>
    <row r="54" spans="1:10" ht="28.15" customHeight="1" x14ac:dyDescent="0.25">
      <c r="A54" s="30" t="s">
        <v>39</v>
      </c>
      <c r="B54" s="4" t="s">
        <v>12</v>
      </c>
      <c r="C54" s="5" t="s">
        <v>1</v>
      </c>
      <c r="D54" s="7" t="s">
        <v>156</v>
      </c>
      <c r="E54" s="8" t="s">
        <v>154</v>
      </c>
      <c r="F54" s="7" t="s">
        <v>157</v>
      </c>
      <c r="G54" s="4" t="s">
        <v>3</v>
      </c>
      <c r="H54" s="7" t="s">
        <v>153</v>
      </c>
      <c r="I54" s="5" t="s">
        <v>82</v>
      </c>
      <c r="J54" s="26" t="s">
        <v>61</v>
      </c>
    </row>
    <row r="55" spans="1:10" ht="28.15" customHeight="1" x14ac:dyDescent="0.25">
      <c r="A55" s="30" t="s">
        <v>39</v>
      </c>
      <c r="B55" s="4" t="s">
        <v>12</v>
      </c>
      <c r="C55" s="5" t="s">
        <v>50</v>
      </c>
      <c r="D55" s="7" t="s">
        <v>156</v>
      </c>
      <c r="E55" s="8" t="s">
        <v>154</v>
      </c>
      <c r="F55" s="7" t="s">
        <v>157</v>
      </c>
      <c r="G55" s="4" t="s">
        <v>3</v>
      </c>
      <c r="H55" s="7" t="s">
        <v>153</v>
      </c>
      <c r="I55" s="5" t="s">
        <v>82</v>
      </c>
      <c r="J55" s="26" t="s">
        <v>61</v>
      </c>
    </row>
    <row r="56" spans="1:10" ht="28.15" customHeight="1" x14ac:dyDescent="0.25">
      <c r="A56" s="30" t="s">
        <v>32</v>
      </c>
      <c r="B56" s="4" t="s">
        <v>12</v>
      </c>
      <c r="C56" s="5" t="s">
        <v>50</v>
      </c>
      <c r="D56" s="7">
        <v>3160</v>
      </c>
      <c r="E56" s="8">
        <v>12</v>
      </c>
      <c r="F56" s="4" t="s">
        <v>23</v>
      </c>
      <c r="G56" s="4" t="s">
        <v>23</v>
      </c>
      <c r="H56" s="7">
        <v>5220</v>
      </c>
      <c r="I56" s="5" t="s">
        <v>82</v>
      </c>
      <c r="J56" s="26" t="s">
        <v>61</v>
      </c>
    </row>
    <row r="57" spans="1:10" ht="28.15" customHeight="1" x14ac:dyDescent="0.25">
      <c r="A57" s="30" t="s">
        <v>90</v>
      </c>
      <c r="B57" s="4" t="s">
        <v>12</v>
      </c>
      <c r="C57" s="5" t="s">
        <v>1</v>
      </c>
      <c r="D57" s="7">
        <v>0</v>
      </c>
      <c r="E57" s="8" t="s">
        <v>78</v>
      </c>
      <c r="F57" s="7">
        <v>18352</v>
      </c>
      <c r="G57" s="4" t="s">
        <v>14</v>
      </c>
      <c r="H57" s="7">
        <v>0</v>
      </c>
      <c r="I57" s="5" t="s">
        <v>80</v>
      </c>
      <c r="J57" s="30" t="s">
        <v>61</v>
      </c>
    </row>
    <row r="58" spans="1:10" ht="28.15" customHeight="1" x14ac:dyDescent="0.25">
      <c r="A58" s="30" t="s">
        <v>32</v>
      </c>
      <c r="B58" s="4" t="s">
        <v>12</v>
      </c>
      <c r="C58" s="5" t="s">
        <v>1</v>
      </c>
      <c r="D58" s="7">
        <v>2136</v>
      </c>
      <c r="E58" s="8" t="s">
        <v>23</v>
      </c>
      <c r="F58" s="4" t="s">
        <v>23</v>
      </c>
      <c r="G58" s="4" t="s">
        <v>23</v>
      </c>
      <c r="H58" s="7">
        <v>0</v>
      </c>
      <c r="I58" s="5" t="s">
        <v>80</v>
      </c>
      <c r="J58" s="30" t="s">
        <v>61</v>
      </c>
    </row>
    <row r="59" spans="1:10" ht="28.15" hidden="1" customHeight="1" x14ac:dyDescent="0.25">
      <c r="A59" s="30" t="s">
        <v>9</v>
      </c>
      <c r="B59" s="4" t="s">
        <v>12</v>
      </c>
      <c r="C59" s="5" t="s">
        <v>58</v>
      </c>
      <c r="D59" s="7" t="s">
        <v>23</v>
      </c>
      <c r="E59" s="8" t="s">
        <v>23</v>
      </c>
      <c r="F59" s="7" t="s">
        <v>23</v>
      </c>
      <c r="G59" s="4" t="s">
        <v>3</v>
      </c>
      <c r="H59" s="7">
        <v>0</v>
      </c>
      <c r="I59" s="5" t="s">
        <v>79</v>
      </c>
      <c r="J59" s="30" t="s">
        <v>61</v>
      </c>
    </row>
    <row r="60" spans="1:10" ht="28.15" hidden="1" customHeight="1" x14ac:dyDescent="0.25">
      <c r="A60" s="30" t="s">
        <v>44</v>
      </c>
      <c r="B60" s="4" t="s">
        <v>12</v>
      </c>
      <c r="C60" s="5" t="s">
        <v>56</v>
      </c>
      <c r="D60" s="7" t="s">
        <v>74</v>
      </c>
      <c r="E60" s="8">
        <v>12</v>
      </c>
      <c r="F60" s="7" t="s">
        <v>75</v>
      </c>
      <c r="G60" s="4" t="s">
        <v>3</v>
      </c>
      <c r="H60" s="7">
        <v>1160</v>
      </c>
      <c r="I60" s="5" t="s">
        <v>80</v>
      </c>
      <c r="J60" s="30" t="s">
        <v>61</v>
      </c>
    </row>
    <row r="61" spans="1:10" ht="28.15" hidden="1" customHeight="1" x14ac:dyDescent="0.25">
      <c r="A61" s="30" t="s">
        <v>18</v>
      </c>
      <c r="B61" s="4" t="s">
        <v>6</v>
      </c>
      <c r="C61" s="5" t="s">
        <v>49</v>
      </c>
      <c r="D61" s="7">
        <v>200000</v>
      </c>
      <c r="E61" s="8">
        <v>13</v>
      </c>
      <c r="F61" s="7">
        <v>1500</v>
      </c>
      <c r="G61" s="4" t="s">
        <v>19</v>
      </c>
      <c r="H61" s="7">
        <v>0</v>
      </c>
      <c r="I61" s="5" t="s">
        <v>86</v>
      </c>
      <c r="J61" s="26" t="s">
        <v>48</v>
      </c>
    </row>
    <row r="62" spans="1:10" ht="28.15" hidden="1" customHeight="1" x14ac:dyDescent="0.25">
      <c r="A62" s="30" t="s">
        <v>52</v>
      </c>
      <c r="B62" s="4" t="s">
        <v>54</v>
      </c>
      <c r="C62" s="5" t="s">
        <v>49</v>
      </c>
      <c r="D62" s="7" t="s">
        <v>23</v>
      </c>
      <c r="E62" s="8" t="s">
        <v>23</v>
      </c>
      <c r="F62" s="7" t="s">
        <v>45</v>
      </c>
      <c r="G62" s="4" t="s">
        <v>45</v>
      </c>
      <c r="H62" s="7" t="s">
        <v>45</v>
      </c>
      <c r="I62" s="5" t="s">
        <v>86</v>
      </c>
      <c r="J62" s="26" t="s">
        <v>31</v>
      </c>
    </row>
    <row r="63" spans="1:10" ht="28.15" hidden="1" customHeight="1" x14ac:dyDescent="0.25">
      <c r="A63" s="30" t="s">
        <v>44</v>
      </c>
      <c r="B63" s="4" t="s">
        <v>54</v>
      </c>
      <c r="C63" s="5" t="s">
        <v>49</v>
      </c>
      <c r="D63" s="7" t="s">
        <v>45</v>
      </c>
      <c r="E63" s="8" t="s">
        <v>45</v>
      </c>
      <c r="F63" s="7" t="s">
        <v>45</v>
      </c>
      <c r="G63" s="4" t="s">
        <v>45</v>
      </c>
      <c r="H63" s="7" t="s">
        <v>45</v>
      </c>
      <c r="I63" s="5" t="s">
        <v>23</v>
      </c>
      <c r="J63" s="26" t="s">
        <v>61</v>
      </c>
    </row>
    <row r="64" spans="1:10" ht="28.15" hidden="1" customHeight="1" x14ac:dyDescent="0.25">
      <c r="A64" s="30" t="s">
        <v>33</v>
      </c>
      <c r="B64" s="4" t="s">
        <v>34</v>
      </c>
      <c r="C64" s="5" t="s">
        <v>51</v>
      </c>
      <c r="D64" s="7">
        <v>41643</v>
      </c>
      <c r="E64" s="8">
        <v>6</v>
      </c>
      <c r="F64" s="7">
        <v>4268</v>
      </c>
      <c r="G64" s="4" t="s">
        <v>23</v>
      </c>
      <c r="H64" s="7">
        <v>5000</v>
      </c>
      <c r="I64" s="14" t="s">
        <v>89</v>
      </c>
      <c r="J64" s="26" t="s">
        <v>61</v>
      </c>
    </row>
    <row r="67" spans="1:1" x14ac:dyDescent="0.25">
      <c r="A67" s="15"/>
    </row>
  </sheetData>
  <sheetProtection algorithmName="SHA-512" hashValue="NVhPplN726ITToaObIZ87nY2LlqUliE9kmdBNatzsqv98+C/kenK9eMmqMf80m1wramRSWiSaIyhgKj+QFgohQ==" saltValue="GTaizK4qBtQYoQvNqipLSA==" spinCount="100000" sheet="1" objects="1" scenarios="1" sort="0" autoFilter="0" pivotTables="0"/>
  <autoFilter ref="A4:J64">
    <filterColumn colId="2">
      <filters>
        <filter val="Behavioral Health"/>
        <filter val="Practice Management"/>
      </filters>
    </filterColumn>
  </autoFilter>
  <sortState ref="A4:H68">
    <sortCondition ref="B4:B68"/>
  </sortState>
  <mergeCells count="2">
    <mergeCell ref="A1:G2"/>
    <mergeCell ref="A3:I3"/>
  </mergeCells>
  <pageMargins left="0.25" right="0.25" top="0.25" bottom="0.5" header="0.3" footer="0.3"/>
  <pageSetup paperSize="5" scale="80" orientation="landscape" r:id="rId1"/>
  <headerFooter>
    <oddFooter>&amp;LLast Updated January 2016&amp;Chttp://mhcc.maryland.gov/mhcc/pages/hit/hit_ehr/hit_ehr_lhd_resources.aspx  &amp;R&amp;P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3" sqref="A3:F3"/>
    </sheetView>
  </sheetViews>
  <sheetFormatPr defaultRowHeight="15" x14ac:dyDescent="0.25"/>
  <cols>
    <col min="1" max="1" width="11" customWidth="1"/>
    <col min="2" max="2" width="9.140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113</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0" t="s">
        <v>43</v>
      </c>
      <c r="B5" s="4" t="s">
        <v>27</v>
      </c>
      <c r="C5" s="5" t="s">
        <v>50</v>
      </c>
      <c r="D5" s="7">
        <v>20000</v>
      </c>
      <c r="E5" s="8">
        <v>5</v>
      </c>
      <c r="F5" s="7">
        <v>500</v>
      </c>
      <c r="G5" s="5" t="s">
        <v>26</v>
      </c>
      <c r="H5" s="7">
        <v>0</v>
      </c>
      <c r="I5" s="5" t="s">
        <v>83</v>
      </c>
      <c r="J5" s="26" t="s">
        <v>61</v>
      </c>
    </row>
  </sheetData>
  <sheetProtection algorithmName="SHA-512" hashValue="i4XBWjRNS9gh36IpehM226DOHTMyL+LI9Tp0npOjsP1Vy/cT2y0LMtxNI4WL5wY6ryQ+PKAFmh20+F/gzEbe3g==" saltValue="qJ78HzU6wklgMirI8Nc++g==" spinCount="100000" sheet="1" objects="1" scenarios="1"/>
  <mergeCells count="2">
    <mergeCell ref="A1:G2"/>
    <mergeCell ref="A3:F3"/>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3" sqref="A3:F3"/>
    </sheetView>
  </sheetViews>
  <sheetFormatPr defaultRowHeight="15" x14ac:dyDescent="0.25"/>
  <cols>
    <col min="1" max="1" width="11" customWidth="1"/>
    <col min="2" max="2" width="10.28515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114</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0" t="s">
        <v>72</v>
      </c>
      <c r="B5" s="4" t="s">
        <v>21</v>
      </c>
      <c r="C5" s="5" t="s">
        <v>50</v>
      </c>
      <c r="D5" s="7">
        <v>195000</v>
      </c>
      <c r="E5" s="8">
        <v>18</v>
      </c>
      <c r="F5" s="7">
        <v>2000</v>
      </c>
      <c r="G5" s="4" t="s">
        <v>3</v>
      </c>
      <c r="H5" s="7">
        <v>3000</v>
      </c>
      <c r="I5" s="5" t="s">
        <v>82</v>
      </c>
      <c r="J5" s="26" t="s">
        <v>61</v>
      </c>
    </row>
    <row r="6" spans="1:10" ht="29.25" customHeight="1" x14ac:dyDescent="0.25">
      <c r="A6" s="30" t="s">
        <v>22</v>
      </c>
      <c r="B6" s="4" t="s">
        <v>53</v>
      </c>
      <c r="C6" s="5" t="s">
        <v>91</v>
      </c>
      <c r="D6" s="4" t="s">
        <v>23</v>
      </c>
      <c r="E6" s="8">
        <v>12</v>
      </c>
      <c r="F6" s="7">
        <v>3500</v>
      </c>
      <c r="G6" s="4" t="s">
        <v>3</v>
      </c>
      <c r="H6" s="7">
        <v>3000</v>
      </c>
      <c r="I6" s="5" t="s">
        <v>80</v>
      </c>
      <c r="J6" s="30" t="s">
        <v>61</v>
      </c>
    </row>
    <row r="7" spans="1:10" ht="28.15" customHeight="1" x14ac:dyDescent="0.25">
      <c r="A7" s="30" t="s">
        <v>22</v>
      </c>
      <c r="B7" s="4" t="s">
        <v>47</v>
      </c>
      <c r="C7" s="5" t="s">
        <v>55</v>
      </c>
      <c r="D7" s="7">
        <v>18500</v>
      </c>
      <c r="E7" s="8">
        <v>1</v>
      </c>
      <c r="F7" s="7">
        <v>81</v>
      </c>
      <c r="G7" s="4" t="s">
        <v>3</v>
      </c>
      <c r="H7" s="7">
        <v>0</v>
      </c>
      <c r="I7" s="5" t="s">
        <v>23</v>
      </c>
      <c r="J7" s="26" t="s">
        <v>31</v>
      </c>
    </row>
    <row r="8" spans="1:10" ht="18" customHeight="1" x14ac:dyDescent="0.25">
      <c r="A8" s="44" t="s">
        <v>102</v>
      </c>
      <c r="B8" s="44"/>
      <c r="C8" s="44"/>
      <c r="D8" s="17">
        <f>D5+D7</f>
        <v>213500</v>
      </c>
      <c r="E8" s="33">
        <f t="shared" ref="E8" si="0">AVERAGE(E5:E7)</f>
        <v>10.333333333333334</v>
      </c>
      <c r="F8" s="17">
        <f>F5+F6+F7</f>
        <v>5581</v>
      </c>
      <c r="G8" s="18"/>
      <c r="H8" s="17">
        <f>H5+H6</f>
        <v>6000</v>
      </c>
      <c r="I8" s="18"/>
      <c r="J8" s="18"/>
    </row>
  </sheetData>
  <sheetProtection algorithmName="SHA-512" hashValue="suprmOJRlnbJCWiO5w324ozidiG42PoZjwmk8oWJN7Zi3lpPLmzDGWjRFsCMryiu62MxIX+uHTRenMA6qOchZg==" saltValue="MlyVM3WkUsJswYIywpWUvg==" spinCount="100000" sheet="1" objects="1" scenarios="1"/>
  <mergeCells count="3">
    <mergeCell ref="A1:G2"/>
    <mergeCell ref="A3:F3"/>
    <mergeCell ref="A8:C8"/>
  </mergeCells>
  <pageMargins left="0.2"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3" sqref="A3:F3"/>
    </sheetView>
  </sheetViews>
  <sheetFormatPr defaultRowHeight="15" x14ac:dyDescent="0.25"/>
  <cols>
    <col min="1" max="1" width="11" customWidth="1"/>
    <col min="2" max="2" width="9.28515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115</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28.15" customHeight="1" x14ac:dyDescent="0.25">
      <c r="A5" s="30" t="s">
        <v>71</v>
      </c>
      <c r="B5" s="4" t="s">
        <v>12</v>
      </c>
      <c r="C5" s="5" t="s">
        <v>51</v>
      </c>
      <c r="D5" s="70">
        <v>10000</v>
      </c>
      <c r="E5" s="64">
        <v>6</v>
      </c>
      <c r="F5" s="70">
        <v>1700</v>
      </c>
      <c r="G5" s="55" t="s">
        <v>13</v>
      </c>
      <c r="H5" s="55" t="s">
        <v>24</v>
      </c>
      <c r="I5" s="58" t="s">
        <v>89</v>
      </c>
      <c r="J5" s="61" t="s">
        <v>61</v>
      </c>
    </row>
    <row r="6" spans="1:10" ht="28.15" customHeight="1" x14ac:dyDescent="0.25">
      <c r="A6" s="30" t="s">
        <v>71</v>
      </c>
      <c r="B6" s="4" t="s">
        <v>12</v>
      </c>
      <c r="C6" s="5" t="s">
        <v>50</v>
      </c>
      <c r="D6" s="71"/>
      <c r="E6" s="65"/>
      <c r="F6" s="71"/>
      <c r="G6" s="56"/>
      <c r="H6" s="56"/>
      <c r="I6" s="59"/>
      <c r="J6" s="62"/>
    </row>
    <row r="7" spans="1:10" ht="28.15" customHeight="1" x14ac:dyDescent="0.25">
      <c r="A7" s="30" t="s">
        <v>71</v>
      </c>
      <c r="B7" s="4" t="s">
        <v>12</v>
      </c>
      <c r="C7" s="5" t="s">
        <v>1</v>
      </c>
      <c r="D7" s="71"/>
      <c r="E7" s="65"/>
      <c r="F7" s="71"/>
      <c r="G7" s="56"/>
      <c r="H7" s="56"/>
      <c r="I7" s="59"/>
      <c r="J7" s="62"/>
    </row>
    <row r="8" spans="1:10" ht="28.15" customHeight="1" x14ac:dyDescent="0.25">
      <c r="A8" s="30" t="s">
        <v>71</v>
      </c>
      <c r="B8" s="4" t="s">
        <v>12</v>
      </c>
      <c r="C8" s="5" t="s">
        <v>49</v>
      </c>
      <c r="D8" s="71"/>
      <c r="E8" s="65"/>
      <c r="F8" s="71"/>
      <c r="G8" s="56"/>
      <c r="H8" s="56"/>
      <c r="I8" s="59"/>
      <c r="J8" s="62"/>
    </row>
    <row r="9" spans="1:10" ht="28.15" customHeight="1" x14ac:dyDescent="0.25">
      <c r="A9" s="30" t="s">
        <v>71</v>
      </c>
      <c r="B9" s="4" t="s">
        <v>12</v>
      </c>
      <c r="C9" s="5" t="s">
        <v>127</v>
      </c>
      <c r="D9" s="72"/>
      <c r="E9" s="66"/>
      <c r="F9" s="72"/>
      <c r="G9" s="57"/>
      <c r="H9" s="57"/>
      <c r="I9" s="60"/>
      <c r="J9" s="63"/>
    </row>
  </sheetData>
  <sheetProtection algorithmName="SHA-512" hashValue="JeMVcQoc5ekkmaHtbHP0D7YalEW7PxMnS7GgMw3v1rUB2X/ictL5rR+vQP1GFD8lntX4eG9lb9r31zNpATiGGw==" saltValue="1LbpgGUYp5hlRf0XLCB+Fw==" spinCount="100000" sheet="1" objects="1" scenarios="1"/>
  <mergeCells count="9">
    <mergeCell ref="H5:H9"/>
    <mergeCell ref="I5:I9"/>
    <mergeCell ref="J5:J9"/>
    <mergeCell ref="A1:G2"/>
    <mergeCell ref="A3:F3"/>
    <mergeCell ref="D5:D9"/>
    <mergeCell ref="E5:E9"/>
    <mergeCell ref="F5:F9"/>
    <mergeCell ref="G5:G9"/>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3" sqref="A3:F3"/>
    </sheetView>
  </sheetViews>
  <sheetFormatPr defaultRowHeight="15" x14ac:dyDescent="0.25"/>
  <cols>
    <col min="1" max="1" width="11" customWidth="1"/>
    <col min="2" max="2" width="11.28515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116</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28.15" customHeight="1" x14ac:dyDescent="0.25">
      <c r="A5" s="30" t="s">
        <v>25</v>
      </c>
      <c r="B5" s="4" t="s">
        <v>27</v>
      </c>
      <c r="C5" s="5" t="s">
        <v>50</v>
      </c>
      <c r="D5" s="7">
        <v>55000</v>
      </c>
      <c r="E5" s="8">
        <v>6</v>
      </c>
      <c r="F5" s="7">
        <v>1250</v>
      </c>
      <c r="G5" s="5" t="s">
        <v>26</v>
      </c>
      <c r="H5" s="7">
        <v>0</v>
      </c>
      <c r="I5" s="5" t="s">
        <v>82</v>
      </c>
      <c r="J5" s="26" t="s">
        <v>61</v>
      </c>
    </row>
    <row r="6" spans="1:10" ht="28.15" customHeight="1" x14ac:dyDescent="0.25">
      <c r="A6" s="30" t="s">
        <v>25</v>
      </c>
      <c r="B6" s="4" t="s">
        <v>7</v>
      </c>
      <c r="C6" s="5" t="s">
        <v>51</v>
      </c>
      <c r="D6" s="7">
        <v>50000</v>
      </c>
      <c r="E6" s="8">
        <v>6</v>
      </c>
      <c r="F6" s="7">
        <v>1450</v>
      </c>
      <c r="G6" s="5" t="s">
        <v>26</v>
      </c>
      <c r="H6" s="11">
        <v>0</v>
      </c>
      <c r="I6" s="14" t="s">
        <v>89</v>
      </c>
      <c r="J6" s="26" t="s">
        <v>61</v>
      </c>
    </row>
    <row r="7" spans="1:10" ht="18" customHeight="1" x14ac:dyDescent="0.25">
      <c r="A7" s="44" t="s">
        <v>102</v>
      </c>
      <c r="B7" s="44"/>
      <c r="C7" s="44"/>
      <c r="D7" s="17">
        <f>D5+D6</f>
        <v>105000</v>
      </c>
      <c r="E7" s="33">
        <f t="shared" ref="E7" si="0">AVERAGE(E5:E6)</f>
        <v>6</v>
      </c>
      <c r="F7" s="17">
        <f>F5+F6</f>
        <v>2700</v>
      </c>
      <c r="G7" s="17"/>
      <c r="H7" s="17">
        <f>H5+H6</f>
        <v>0</v>
      </c>
      <c r="I7" s="17"/>
      <c r="J7" s="17"/>
    </row>
  </sheetData>
  <sheetProtection algorithmName="SHA-512" hashValue="j2oY7kIBE9kMSgkO9U4LzkZFcaeBZM9MxjC7+hPKStL/EFMieOs9uqoqBsNMH9WI9Y2UHM4DyhF+M2RAHQPRYw==" saltValue="+qjTM9MjINMiL/Qqb8rbQQ==" spinCount="100000" sheet="1" objects="1" scenarios="1"/>
  <mergeCells count="3">
    <mergeCell ref="A1:G2"/>
    <mergeCell ref="A3:F3"/>
    <mergeCell ref="A7:C7"/>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3" sqref="A3:F3"/>
    </sheetView>
  </sheetViews>
  <sheetFormatPr defaultRowHeight="15" x14ac:dyDescent="0.25"/>
  <cols>
    <col min="1" max="1" width="11" customWidth="1"/>
    <col min="2" max="2" width="10.140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117</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55.15" customHeight="1"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4" t="s">
        <v>15</v>
      </c>
      <c r="B5" s="4" t="s">
        <v>16</v>
      </c>
      <c r="C5" s="5" t="s">
        <v>51</v>
      </c>
      <c r="D5" s="51" t="s">
        <v>65</v>
      </c>
      <c r="E5" s="47">
        <v>12</v>
      </c>
      <c r="F5" s="45">
        <v>3750</v>
      </c>
      <c r="G5" s="49" t="s">
        <v>23</v>
      </c>
      <c r="H5" s="45">
        <v>1000</v>
      </c>
      <c r="I5" s="74" t="s">
        <v>89</v>
      </c>
      <c r="J5" s="51" t="s">
        <v>61</v>
      </c>
    </row>
    <row r="6" spans="1:10" ht="28.15" customHeight="1" x14ac:dyDescent="0.25">
      <c r="A6" s="34" t="s">
        <v>15</v>
      </c>
      <c r="B6" s="4" t="s">
        <v>16</v>
      </c>
      <c r="C6" s="5" t="s">
        <v>50</v>
      </c>
      <c r="D6" s="77"/>
      <c r="E6" s="78"/>
      <c r="F6" s="73"/>
      <c r="G6" s="79"/>
      <c r="H6" s="73"/>
      <c r="I6" s="75"/>
      <c r="J6" s="77"/>
    </row>
    <row r="7" spans="1:10" ht="28.15" customHeight="1" x14ac:dyDescent="0.25">
      <c r="A7" s="34" t="s">
        <v>15</v>
      </c>
      <c r="B7" s="4" t="s">
        <v>16</v>
      </c>
      <c r="C7" s="5" t="s">
        <v>1</v>
      </c>
      <c r="D7" s="77"/>
      <c r="E7" s="78"/>
      <c r="F7" s="73"/>
      <c r="G7" s="79"/>
      <c r="H7" s="73"/>
      <c r="I7" s="75"/>
      <c r="J7" s="77"/>
    </row>
    <row r="8" spans="1:10" ht="28.15" customHeight="1" x14ac:dyDescent="0.25">
      <c r="A8" s="34" t="s">
        <v>15</v>
      </c>
      <c r="B8" s="4" t="s">
        <v>16</v>
      </c>
      <c r="C8" s="5" t="s">
        <v>128</v>
      </c>
      <c r="D8" s="52"/>
      <c r="E8" s="48"/>
      <c r="F8" s="46"/>
      <c r="G8" s="50"/>
      <c r="H8" s="46"/>
      <c r="I8" s="76"/>
      <c r="J8" s="52"/>
    </row>
  </sheetData>
  <sheetProtection algorithmName="SHA-512" hashValue="5h9o0hIiuDoHYw0q8jexEROdzpHLli7ehjYbTWllh0IEcvu5xQAfhu4J/vQ4J2OGvSY202USLKBRmgq5C5d4DA==" saltValue="aKE4SPO2OmbK+PrSw48NWA==" spinCount="100000" sheet="1" objects="1" scenarios="1"/>
  <mergeCells count="9">
    <mergeCell ref="H5:H8"/>
    <mergeCell ref="I5:I8"/>
    <mergeCell ref="J5:J8"/>
    <mergeCell ref="A1:G2"/>
    <mergeCell ref="A3:F3"/>
    <mergeCell ref="D5:D8"/>
    <mergeCell ref="E5:E8"/>
    <mergeCell ref="F5:F8"/>
    <mergeCell ref="G5:G8"/>
  </mergeCells>
  <pageMargins left="0.25" right="0.25" top="0.25" bottom="0.25" header="0.3" footer="0.3"/>
  <pageSetup paperSize="5" scale="85" orientation="landscape" r:id="rId1"/>
  <headerFooter>
    <oddFooter>&amp;LLast Updated 2016&amp;Chttp://mhcc.maryland.gov/mhcc/pages/hit/hit_ehr/hit_ehr_lhd_resources.aspx  &amp;R&amp;P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3" sqref="A3:F3"/>
    </sheetView>
  </sheetViews>
  <sheetFormatPr defaultRowHeight="15" x14ac:dyDescent="0.25"/>
  <cols>
    <col min="1" max="1" width="11" customWidth="1"/>
    <col min="2" max="2" width="10.57031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118</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0" t="s">
        <v>28</v>
      </c>
      <c r="B5" s="4" t="s">
        <v>29</v>
      </c>
      <c r="C5" s="5" t="s">
        <v>49</v>
      </c>
      <c r="D5" s="7" t="s">
        <v>23</v>
      </c>
      <c r="E5" s="8" t="s">
        <v>23</v>
      </c>
      <c r="F5" s="7">
        <v>250</v>
      </c>
      <c r="G5" s="4" t="s">
        <v>3</v>
      </c>
      <c r="H5" s="7" t="s">
        <v>23</v>
      </c>
      <c r="I5" s="5" t="s">
        <v>85</v>
      </c>
      <c r="J5" s="30" t="s">
        <v>23</v>
      </c>
    </row>
    <row r="6" spans="1:10" ht="28.15" customHeight="1" x14ac:dyDescent="0.25">
      <c r="A6" s="30" t="s">
        <v>28</v>
      </c>
      <c r="B6" s="4" t="s">
        <v>12</v>
      </c>
      <c r="C6" s="5" t="s">
        <v>51</v>
      </c>
      <c r="D6" s="55" t="s">
        <v>23</v>
      </c>
      <c r="E6" s="64">
        <v>9</v>
      </c>
      <c r="F6" s="70">
        <v>834</v>
      </c>
      <c r="G6" s="55" t="s">
        <v>3</v>
      </c>
      <c r="H6" s="55" t="s">
        <v>62</v>
      </c>
      <c r="I6" s="58" t="s">
        <v>89</v>
      </c>
      <c r="J6" s="61" t="s">
        <v>61</v>
      </c>
    </row>
    <row r="7" spans="1:10" ht="28.15" customHeight="1" x14ac:dyDescent="0.25">
      <c r="A7" s="30" t="s">
        <v>28</v>
      </c>
      <c r="B7" s="4" t="s">
        <v>12</v>
      </c>
      <c r="C7" s="5" t="s">
        <v>50</v>
      </c>
      <c r="D7" s="57"/>
      <c r="E7" s="66"/>
      <c r="F7" s="72"/>
      <c r="G7" s="57"/>
      <c r="H7" s="57"/>
      <c r="I7" s="60"/>
      <c r="J7" s="63"/>
    </row>
    <row r="8" spans="1:10" ht="18" customHeight="1" x14ac:dyDescent="0.25">
      <c r="A8" s="44" t="s">
        <v>102</v>
      </c>
      <c r="B8" s="44"/>
      <c r="C8" s="44"/>
      <c r="D8" s="17"/>
      <c r="E8" s="31">
        <f t="shared" ref="E8" si="0">AVERAGE(E5:E6)</f>
        <v>9</v>
      </c>
      <c r="F8" s="17">
        <f>F5+F6</f>
        <v>1084</v>
      </c>
      <c r="G8" s="17"/>
      <c r="H8" s="17"/>
      <c r="I8" s="17"/>
      <c r="J8" s="17"/>
    </row>
  </sheetData>
  <sheetProtection algorithmName="SHA-512" hashValue="2zXU7lNU01GR0RiV5pTEowvQwl1CdkwxQRJzctIsDIC1wCPZoqKfKqPAB9YAKQKcxzOJuNUxTwQsFhHsWUTMyg==" saltValue="XEIKn3xrulu2Io69Q5nNTA==" spinCount="100000" sheet="1" objects="1" scenarios="1"/>
  <mergeCells count="10">
    <mergeCell ref="H6:H7"/>
    <mergeCell ref="I6:I7"/>
    <mergeCell ref="J6:J7"/>
    <mergeCell ref="A1:G2"/>
    <mergeCell ref="A3:F3"/>
    <mergeCell ref="A8:C8"/>
    <mergeCell ref="D6:D7"/>
    <mergeCell ref="E6:E7"/>
    <mergeCell ref="F6:F7"/>
    <mergeCell ref="G6:G7"/>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3" sqref="A3:F3"/>
    </sheetView>
  </sheetViews>
  <sheetFormatPr defaultRowHeight="15" x14ac:dyDescent="0.25"/>
  <cols>
    <col min="1" max="1" width="12.28515625" customWidth="1"/>
    <col min="2" max="2" width="10.28515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119</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28.15" customHeight="1" x14ac:dyDescent="0.25">
      <c r="A5" s="30" t="s">
        <v>70</v>
      </c>
      <c r="B5" s="4" t="s">
        <v>6</v>
      </c>
      <c r="C5" s="5" t="s">
        <v>51</v>
      </c>
      <c r="D5" s="80">
        <v>750000</v>
      </c>
      <c r="E5" s="8">
        <v>17</v>
      </c>
      <c r="F5" s="45">
        <v>6000</v>
      </c>
      <c r="G5" s="4" t="s">
        <v>20</v>
      </c>
      <c r="H5" s="7">
        <v>0</v>
      </c>
      <c r="I5" s="5" t="s">
        <v>86</v>
      </c>
      <c r="J5" s="30" t="s">
        <v>4</v>
      </c>
    </row>
    <row r="6" spans="1:10" ht="28.15" customHeight="1" x14ac:dyDescent="0.25">
      <c r="A6" s="30" t="s">
        <v>18</v>
      </c>
      <c r="B6" s="4" t="s">
        <v>6</v>
      </c>
      <c r="C6" s="5" t="s">
        <v>50</v>
      </c>
      <c r="D6" s="80"/>
      <c r="E6" s="8">
        <v>23</v>
      </c>
      <c r="F6" s="46"/>
      <c r="G6" s="4" t="s">
        <v>19</v>
      </c>
      <c r="H6" s="7">
        <v>0</v>
      </c>
      <c r="I6" s="5" t="s">
        <v>81</v>
      </c>
      <c r="J6" s="30" t="s">
        <v>31</v>
      </c>
    </row>
    <row r="7" spans="1:10" ht="28.15" customHeight="1" x14ac:dyDescent="0.25">
      <c r="A7" s="30" t="s">
        <v>18</v>
      </c>
      <c r="B7" s="4" t="s">
        <v>6</v>
      </c>
      <c r="C7" s="5" t="s">
        <v>1</v>
      </c>
      <c r="D7" s="10">
        <v>400000</v>
      </c>
      <c r="E7" s="8">
        <v>9</v>
      </c>
      <c r="F7" s="7">
        <v>3000</v>
      </c>
      <c r="G7" s="4" t="s">
        <v>20</v>
      </c>
      <c r="H7" s="7">
        <v>0</v>
      </c>
      <c r="I7" s="5" t="s">
        <v>88</v>
      </c>
      <c r="J7" s="26" t="s">
        <v>31</v>
      </c>
    </row>
    <row r="8" spans="1:10" ht="28.15" customHeight="1" x14ac:dyDescent="0.25">
      <c r="A8" s="30" t="s">
        <v>18</v>
      </c>
      <c r="B8" s="4" t="s">
        <v>6</v>
      </c>
      <c r="C8" s="5" t="s">
        <v>49</v>
      </c>
      <c r="D8" s="7">
        <v>200000</v>
      </c>
      <c r="E8" s="8">
        <v>13</v>
      </c>
      <c r="F8" s="7">
        <v>1500</v>
      </c>
      <c r="G8" s="4" t="s">
        <v>19</v>
      </c>
      <c r="H8" s="7">
        <v>0</v>
      </c>
      <c r="I8" s="5" t="s">
        <v>86</v>
      </c>
      <c r="J8" s="26" t="s">
        <v>48</v>
      </c>
    </row>
    <row r="9" spans="1:10" ht="18" customHeight="1" x14ac:dyDescent="0.25">
      <c r="A9" s="44" t="s">
        <v>102</v>
      </c>
      <c r="B9" s="44"/>
      <c r="C9" s="44"/>
      <c r="D9" s="17">
        <f>D5+D7+D8</f>
        <v>1350000</v>
      </c>
      <c r="E9" s="31">
        <f t="shared" ref="E9" si="0">AVERAGE(E7:E8)</f>
        <v>11</v>
      </c>
      <c r="F9" s="17">
        <f>F5+F6+F7+F8</f>
        <v>10500</v>
      </c>
      <c r="G9" s="17"/>
      <c r="H9" s="17">
        <v>0</v>
      </c>
      <c r="I9" s="17"/>
      <c r="J9" s="17"/>
    </row>
  </sheetData>
  <sheetProtection algorithmName="SHA-512" hashValue="hhfjbYxrzraYO/9xcgpQqcomQfoLrg0Y/vpVQxr33fGnXY2t0io6haCTKmoMAx2Xcbq9z4q/ch4gfb1tQTzFyg==" saltValue="hjDz0TJ1S16AghYJehoFqw==" spinCount="100000" sheet="1" objects="1" scenarios="1"/>
  <mergeCells count="5">
    <mergeCell ref="A1:G2"/>
    <mergeCell ref="A3:F3"/>
    <mergeCell ref="D5:D6"/>
    <mergeCell ref="A9:C9"/>
    <mergeCell ref="F5:F6"/>
  </mergeCells>
  <pageMargins left="0.25" right="0.25" top="0.25" bottom="0.25" header="0.3" footer="0.3"/>
  <pageSetup paperSize="5" scale="85" orientation="landscape" r:id="rId1"/>
  <headerFooter>
    <oddFooter>&amp;LLast Updated 2016&amp;Chttp://mhcc.maryland.gov/mhcc/pages/hit/hit_ehr/hit_ehr_lhd_resources.aspx  &amp;R&amp;P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3" sqref="A3:F3"/>
    </sheetView>
  </sheetViews>
  <sheetFormatPr defaultRowHeight="15" x14ac:dyDescent="0.25"/>
  <cols>
    <col min="1" max="1" width="11" customWidth="1"/>
    <col min="2" max="2" width="10.7109375" customWidth="1"/>
    <col min="3" max="3" width="18.5703125" customWidth="1"/>
    <col min="4" max="4" width="19.140625" customWidth="1"/>
    <col min="5" max="5" width="22.710937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120</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25" t="s">
        <v>33</v>
      </c>
      <c r="B5" s="4" t="s">
        <v>35</v>
      </c>
      <c r="C5" s="5" t="s">
        <v>1</v>
      </c>
      <c r="D5" s="11">
        <v>0</v>
      </c>
      <c r="E5" s="8">
        <v>3</v>
      </c>
      <c r="F5" s="7">
        <v>1400</v>
      </c>
      <c r="G5" s="4" t="s">
        <v>23</v>
      </c>
      <c r="H5" s="7">
        <v>0</v>
      </c>
      <c r="I5" s="5" t="s">
        <v>87</v>
      </c>
      <c r="J5" s="30" t="s">
        <v>61</v>
      </c>
    </row>
    <row r="6" spans="1:10" ht="28.15" customHeight="1" x14ac:dyDescent="0.25">
      <c r="A6" s="25" t="s">
        <v>33</v>
      </c>
      <c r="B6" s="4" t="s">
        <v>7</v>
      </c>
      <c r="C6" s="5" t="s">
        <v>50</v>
      </c>
      <c r="D6" s="7">
        <v>99750</v>
      </c>
      <c r="E6" s="8">
        <v>9</v>
      </c>
      <c r="F6" s="7">
        <v>7425</v>
      </c>
      <c r="G6" s="4" t="s">
        <v>26</v>
      </c>
      <c r="H6" s="7">
        <v>15000</v>
      </c>
      <c r="I6" s="5" t="s">
        <v>82</v>
      </c>
      <c r="J6" s="26" t="s">
        <v>61</v>
      </c>
    </row>
    <row r="7" spans="1:10" ht="28.15" customHeight="1" x14ac:dyDescent="0.25">
      <c r="A7" s="25" t="s">
        <v>33</v>
      </c>
      <c r="B7" s="4" t="s">
        <v>47</v>
      </c>
      <c r="C7" s="5" t="s">
        <v>49</v>
      </c>
      <c r="D7" s="7">
        <v>1800</v>
      </c>
      <c r="E7" s="8" t="s">
        <v>78</v>
      </c>
      <c r="F7" s="7">
        <v>164</v>
      </c>
      <c r="G7" s="4" t="s">
        <v>23</v>
      </c>
      <c r="H7" s="7">
        <v>1200</v>
      </c>
      <c r="I7" s="5" t="s">
        <v>87</v>
      </c>
      <c r="J7" s="26" t="s">
        <v>61</v>
      </c>
    </row>
    <row r="8" spans="1:10" ht="28.15" customHeight="1" x14ac:dyDescent="0.25">
      <c r="A8" s="25" t="s">
        <v>33</v>
      </c>
      <c r="B8" s="4" t="s">
        <v>34</v>
      </c>
      <c r="C8" s="5" t="s">
        <v>51</v>
      </c>
      <c r="D8" s="7">
        <v>41643</v>
      </c>
      <c r="E8" s="8">
        <v>6</v>
      </c>
      <c r="F8" s="7">
        <v>4268</v>
      </c>
      <c r="G8" s="4" t="s">
        <v>23</v>
      </c>
      <c r="H8" s="7">
        <v>5000</v>
      </c>
      <c r="I8" s="14" t="s">
        <v>89</v>
      </c>
      <c r="J8" s="26" t="s">
        <v>61</v>
      </c>
    </row>
    <row r="9" spans="1:10" ht="18" customHeight="1" x14ac:dyDescent="0.25">
      <c r="A9" s="44" t="s">
        <v>102</v>
      </c>
      <c r="B9" s="44"/>
      <c r="C9" s="44"/>
      <c r="D9" s="17">
        <f>D5+D6+D7+D8</f>
        <v>143193</v>
      </c>
      <c r="E9" s="31">
        <f>AVERAGE(E5:E8)</f>
        <v>6</v>
      </c>
      <c r="F9" s="17">
        <f>F5+F6+F7+F8</f>
        <v>13257</v>
      </c>
      <c r="G9" s="17"/>
      <c r="H9" s="17">
        <f>H5+H6+H7+H8</f>
        <v>21200</v>
      </c>
      <c r="I9" s="17"/>
      <c r="J9" s="17"/>
    </row>
  </sheetData>
  <sheetProtection algorithmName="SHA-512" hashValue="VfMmNbSsRzVNVvENqTvAKdiE/uXB0QFEQRo1DbTt8sAx9kc4d3yscfsfBmgQ7d0upBm9xuP7q7mOcnFbnXoDVw==" saltValue="Nr+ZM6YRrDvmM+Gwl6YWgg==" spinCount="100000" sheet="1" objects="1" scenarios="1"/>
  <mergeCells count="3">
    <mergeCell ref="A1:G2"/>
    <mergeCell ref="A3:F3"/>
    <mergeCell ref="A9:C9"/>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3" sqref="A3:F3"/>
    </sheetView>
  </sheetViews>
  <sheetFormatPr defaultRowHeight="15" x14ac:dyDescent="0.25"/>
  <cols>
    <col min="1" max="2" width="11"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7109375" customWidth="1"/>
    <col min="10" max="10" width="19.28515625" customWidth="1"/>
  </cols>
  <sheetData>
    <row r="1" spans="1:10" ht="18" customHeight="1" x14ac:dyDescent="0.25">
      <c r="A1" s="41" t="s">
        <v>121</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25" t="s">
        <v>36</v>
      </c>
      <c r="B5" s="4" t="s">
        <v>38</v>
      </c>
      <c r="C5" s="5" t="s">
        <v>57</v>
      </c>
      <c r="D5" s="7">
        <v>15000</v>
      </c>
      <c r="E5" s="8">
        <v>6</v>
      </c>
      <c r="F5" s="7" t="s">
        <v>23</v>
      </c>
      <c r="G5" s="4" t="s">
        <v>23</v>
      </c>
      <c r="H5" s="7" t="s">
        <v>23</v>
      </c>
      <c r="I5" s="5" t="s">
        <v>23</v>
      </c>
      <c r="J5" s="30" t="s">
        <v>61</v>
      </c>
    </row>
    <row r="6" spans="1:10" ht="28.15" customHeight="1" x14ac:dyDescent="0.25">
      <c r="A6" s="25" t="s">
        <v>36</v>
      </c>
      <c r="B6" s="4" t="s">
        <v>37</v>
      </c>
      <c r="C6" s="5" t="s">
        <v>50</v>
      </c>
      <c r="D6" s="7">
        <v>3000</v>
      </c>
      <c r="E6" s="8">
        <v>6</v>
      </c>
      <c r="F6" s="7">
        <v>0</v>
      </c>
      <c r="G6" s="4" t="s">
        <v>23</v>
      </c>
      <c r="H6" s="7">
        <v>1200</v>
      </c>
      <c r="I6" s="5" t="s">
        <v>84</v>
      </c>
      <c r="J6" s="26" t="s">
        <v>61</v>
      </c>
    </row>
    <row r="7" spans="1:10" ht="28.15" customHeight="1" x14ac:dyDescent="0.25">
      <c r="A7" s="25" t="s">
        <v>36</v>
      </c>
      <c r="B7" s="4" t="s">
        <v>12</v>
      </c>
      <c r="C7" s="5" t="s">
        <v>51</v>
      </c>
      <c r="D7" s="7">
        <v>10000</v>
      </c>
      <c r="E7" s="8">
        <v>6</v>
      </c>
      <c r="F7" s="7">
        <v>0</v>
      </c>
      <c r="G7" s="4" t="s">
        <v>17</v>
      </c>
      <c r="H7" s="7">
        <v>1000</v>
      </c>
      <c r="I7" s="14" t="s">
        <v>89</v>
      </c>
      <c r="J7" s="26" t="s">
        <v>61</v>
      </c>
    </row>
    <row r="8" spans="1:10" ht="18" customHeight="1" x14ac:dyDescent="0.25">
      <c r="A8" s="44" t="s">
        <v>102</v>
      </c>
      <c r="B8" s="44"/>
      <c r="C8" s="44"/>
      <c r="D8" s="17">
        <f>D5+D6+D7</f>
        <v>28000</v>
      </c>
      <c r="E8" s="31">
        <f t="shared" ref="E8" si="0">AVERAGE(E6:E7)</f>
        <v>6</v>
      </c>
      <c r="F8" s="17"/>
      <c r="G8" s="17"/>
      <c r="H8" s="17">
        <f>H6+H7</f>
        <v>2200</v>
      </c>
      <c r="I8" s="17"/>
      <c r="J8" s="17"/>
    </row>
  </sheetData>
  <sheetProtection algorithmName="SHA-512" hashValue="G8fz5TCJ4IzfyMz02Dy9HPDUOkjnxV+p/Vkhzc+tFBtZM5RkItNfKezIsOlYYCYJ91rU99JoA42s1ll7/MJZWQ==" saltValue="UVshDgJ7Qp85Qpb+nV1msA==" spinCount="100000" sheet="1" objects="1" scenarios="1"/>
  <mergeCells count="3">
    <mergeCell ref="A1:G2"/>
    <mergeCell ref="A3:F3"/>
    <mergeCell ref="A8:C8"/>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3" sqref="A3:F3"/>
    </sheetView>
  </sheetViews>
  <sheetFormatPr defaultRowHeight="15" x14ac:dyDescent="0.25"/>
  <cols>
    <col min="1" max="1" width="11" customWidth="1"/>
    <col min="2" max="2" width="9.710937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122</v>
      </c>
      <c r="B1" s="41"/>
      <c r="C1" s="41"/>
      <c r="D1" s="41"/>
      <c r="E1" s="41"/>
      <c r="F1" s="41"/>
      <c r="G1" s="41"/>
    </row>
    <row r="2" spans="1:10" ht="18" customHeight="1" x14ac:dyDescent="0.25">
      <c r="A2" s="41"/>
      <c r="B2" s="41"/>
      <c r="C2" s="41"/>
      <c r="D2" s="41"/>
      <c r="E2" s="41"/>
      <c r="F2" s="41"/>
      <c r="G2" s="41"/>
    </row>
    <row r="3" spans="1:10" ht="45" customHeight="1" thickBot="1" x14ac:dyDescent="0.3">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3" t="s">
        <v>94</v>
      </c>
    </row>
    <row r="5" spans="1:10" ht="28.15" customHeight="1" thickBot="1" x14ac:dyDescent="0.3">
      <c r="A5" s="30" t="s">
        <v>40</v>
      </c>
      <c r="B5" s="4" t="s">
        <v>12</v>
      </c>
      <c r="C5" s="5" t="s">
        <v>51</v>
      </c>
      <c r="D5" s="7">
        <v>3000</v>
      </c>
      <c r="E5" s="8" t="s">
        <v>23</v>
      </c>
      <c r="F5" s="7">
        <v>1355</v>
      </c>
      <c r="G5" s="4" t="s">
        <v>13</v>
      </c>
      <c r="H5" s="7">
        <v>0</v>
      </c>
      <c r="I5" s="5" t="s">
        <v>86</v>
      </c>
      <c r="J5" s="6" t="s">
        <v>61</v>
      </c>
    </row>
  </sheetData>
  <sheetProtection algorithmName="SHA-512" hashValue="CLrvx5EiKy0BDcgn+fLlX4gN2MHe22gQ80DW8w340VgQY9ZlEGWufho7YdSGjOYiG3LNwLKrxiMkgRoBKYAAOA==" saltValue="SjlBYnR1kb/ycgxcOpycYg==" spinCount="100000" sheet="1" objects="1" scenarios="1"/>
  <mergeCells count="2">
    <mergeCell ref="A1:G2"/>
    <mergeCell ref="A3:F3"/>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E13" sqref="E13"/>
    </sheetView>
  </sheetViews>
  <sheetFormatPr defaultRowHeight="15" x14ac:dyDescent="0.25"/>
  <cols>
    <col min="1" max="1" width="9.5703125" customWidth="1"/>
    <col min="2" max="2" width="8.5703125" customWidth="1"/>
    <col min="3" max="3" width="18.5703125" customWidth="1"/>
    <col min="4" max="4" width="19.140625" customWidth="1"/>
    <col min="5" max="5" width="14.85546875" customWidth="1"/>
    <col min="6" max="6" width="11.28515625" customWidth="1"/>
    <col min="7" max="7" width="12.5703125" customWidth="1"/>
    <col min="8" max="8" width="12.7109375" customWidth="1"/>
    <col min="9" max="9" width="18.5703125" customWidth="1"/>
    <col min="10" max="10" width="19.28515625" customWidth="1"/>
  </cols>
  <sheetData>
    <row r="1" spans="1:10" ht="18" customHeight="1" x14ac:dyDescent="0.25">
      <c r="A1" s="41" t="s">
        <v>98</v>
      </c>
      <c r="B1" s="41"/>
      <c r="C1" s="41"/>
      <c r="D1" s="41"/>
      <c r="E1" s="41"/>
      <c r="F1" s="41"/>
      <c r="G1" s="41"/>
    </row>
    <row r="2" spans="1:10" ht="18" customHeight="1" x14ac:dyDescent="0.25">
      <c r="A2" s="41"/>
      <c r="B2" s="41"/>
      <c r="C2" s="41"/>
      <c r="D2" s="41"/>
      <c r="E2" s="41"/>
      <c r="F2" s="41"/>
      <c r="G2" s="41"/>
    </row>
    <row r="3" spans="1:10" ht="45.6" customHeight="1" x14ac:dyDescent="0.25">
      <c r="A3" s="43" t="s">
        <v>159</v>
      </c>
      <c r="B3" s="43"/>
      <c r="C3" s="43"/>
      <c r="D3" s="43"/>
      <c r="E3" s="43"/>
      <c r="F3" s="43"/>
      <c r="G3" s="21"/>
    </row>
    <row r="4" spans="1:10" s="16" customFormat="1" ht="60" x14ac:dyDescent="0.25">
      <c r="A4" s="23" t="s">
        <v>46</v>
      </c>
      <c r="B4" s="24" t="s">
        <v>76</v>
      </c>
      <c r="C4" s="24" t="s">
        <v>93</v>
      </c>
      <c r="D4" s="24" t="s">
        <v>95</v>
      </c>
      <c r="E4" s="24" t="s">
        <v>99</v>
      </c>
      <c r="F4" s="24" t="s">
        <v>96</v>
      </c>
      <c r="G4" s="24" t="s">
        <v>0</v>
      </c>
      <c r="H4" s="24" t="s">
        <v>97</v>
      </c>
      <c r="I4" s="24" t="s">
        <v>77</v>
      </c>
      <c r="J4" s="24" t="s">
        <v>94</v>
      </c>
    </row>
    <row r="5" spans="1:10" ht="30" x14ac:dyDescent="0.25">
      <c r="A5" s="30" t="s">
        <v>32</v>
      </c>
      <c r="B5" s="4" t="s">
        <v>12</v>
      </c>
      <c r="C5" s="5" t="s">
        <v>51</v>
      </c>
      <c r="D5" s="7">
        <v>10000</v>
      </c>
      <c r="E5" s="8">
        <v>12</v>
      </c>
      <c r="F5" s="4" t="s">
        <v>23</v>
      </c>
      <c r="G5" s="4" t="s">
        <v>23</v>
      </c>
      <c r="H5" s="7">
        <v>0</v>
      </c>
      <c r="I5" s="14" t="s">
        <v>89</v>
      </c>
      <c r="J5" s="26" t="s">
        <v>61</v>
      </c>
    </row>
    <row r="6" spans="1:10" ht="30.75" customHeight="1" x14ac:dyDescent="0.25">
      <c r="A6" s="30" t="s">
        <v>32</v>
      </c>
      <c r="B6" s="4" t="s">
        <v>12</v>
      </c>
      <c r="C6" s="5" t="s">
        <v>50</v>
      </c>
      <c r="D6" s="7">
        <v>3160</v>
      </c>
      <c r="E6" s="8">
        <v>12</v>
      </c>
      <c r="F6" s="4" t="s">
        <v>23</v>
      </c>
      <c r="G6" s="4" t="s">
        <v>23</v>
      </c>
      <c r="H6" s="7">
        <v>5220</v>
      </c>
      <c r="I6" s="5" t="s">
        <v>82</v>
      </c>
      <c r="J6" s="26" t="s">
        <v>61</v>
      </c>
    </row>
    <row r="7" spans="1:10" ht="45" x14ac:dyDescent="0.25">
      <c r="A7" s="30" t="s">
        <v>32</v>
      </c>
      <c r="B7" s="4" t="s">
        <v>12</v>
      </c>
      <c r="C7" s="5" t="s">
        <v>1</v>
      </c>
      <c r="D7" s="7">
        <v>2136</v>
      </c>
      <c r="E7" s="8" t="s">
        <v>23</v>
      </c>
      <c r="F7" s="4" t="s">
        <v>23</v>
      </c>
      <c r="G7" s="4" t="s">
        <v>23</v>
      </c>
      <c r="H7" s="7">
        <v>0</v>
      </c>
      <c r="I7" s="5" t="s">
        <v>101</v>
      </c>
      <c r="J7" s="30" t="s">
        <v>61</v>
      </c>
    </row>
    <row r="8" spans="1:10" s="19" customFormat="1" ht="18" customHeight="1" x14ac:dyDescent="0.25">
      <c r="A8" s="44" t="s">
        <v>102</v>
      </c>
      <c r="B8" s="44"/>
      <c r="C8" s="44"/>
      <c r="D8" s="17">
        <f>D5+D6+D7</f>
        <v>15296</v>
      </c>
      <c r="E8" s="18">
        <f>AVERAGE(E5:E7)</f>
        <v>12</v>
      </c>
      <c r="F8" s="18"/>
      <c r="G8" s="18"/>
      <c r="H8" s="17">
        <f>H5+H6+H7</f>
        <v>5220</v>
      </c>
      <c r="I8" s="18"/>
      <c r="J8" s="18"/>
    </row>
  </sheetData>
  <sheetProtection algorithmName="SHA-512" hashValue="Fq1vPAvIkIf19je37ZR7QQqVEltkV5IYNO2umFcYIyiKzMyAwpipH22qqoEkDNRKZZvmgKUtMoit5COuXTArAQ==" saltValue="ax0/xkcsUGyDMxckmGPOHA==" spinCount="100000" sheet="1" objects="1" scenarios="1"/>
  <mergeCells count="3">
    <mergeCell ref="A1:G2"/>
    <mergeCell ref="A3:F3"/>
    <mergeCell ref="A8:C8"/>
  </mergeCells>
  <pageMargins left="0.25" right="0.25" top="0.25" bottom="0.25" header="0.3" footer="0.3"/>
  <pageSetup paperSize="5" scale="85" orientation="landscape" horizontalDpi="1200" verticalDpi="1200" r:id="rId1"/>
  <headerFooter>
    <oddFooter>&amp;LLast Updated January 2016&amp;Chttp://mhcc.maryland.gov/mhcc/pages/hit/hit_ehr/hit_ehr_lhd_resources.aspx  &amp;R&amp;P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3" sqref="A3:F3"/>
    </sheetView>
  </sheetViews>
  <sheetFormatPr defaultRowHeight="15" x14ac:dyDescent="0.25"/>
  <cols>
    <col min="1" max="1" width="11" customWidth="1"/>
    <col min="2" max="2" width="10.28515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123</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0" t="s">
        <v>39</v>
      </c>
      <c r="B5" s="4" t="s">
        <v>12</v>
      </c>
      <c r="C5" s="5" t="s">
        <v>50</v>
      </c>
      <c r="D5" s="70">
        <v>15000</v>
      </c>
      <c r="E5" s="64">
        <v>6</v>
      </c>
      <c r="F5" s="70">
        <v>800</v>
      </c>
      <c r="G5" s="55" t="s">
        <v>3</v>
      </c>
      <c r="H5" s="70">
        <v>5000</v>
      </c>
      <c r="I5" s="67" t="s">
        <v>82</v>
      </c>
      <c r="J5" s="61" t="s">
        <v>61</v>
      </c>
    </row>
    <row r="6" spans="1:10" ht="28.15" customHeight="1" x14ac:dyDescent="0.25">
      <c r="A6" s="30" t="s">
        <v>39</v>
      </c>
      <c r="B6" s="4" t="s">
        <v>12</v>
      </c>
      <c r="C6" s="5" t="s">
        <v>1</v>
      </c>
      <c r="D6" s="72"/>
      <c r="E6" s="66"/>
      <c r="F6" s="72"/>
      <c r="G6" s="57"/>
      <c r="H6" s="72"/>
      <c r="I6" s="69"/>
      <c r="J6" s="63"/>
    </row>
  </sheetData>
  <sheetProtection algorithmName="SHA-512" hashValue="OEVTGu//wPh254GL8LP0pF32sLVbXHj+HAG/rFiad6EZ8OFdECdVNw4WZbDA5fHCY2FN6mrNEzeBzTC04yXHZA==" saltValue="abmxiSA9uMXTOCIKlTpwaQ==" spinCount="100000" sheet="1" objects="1" scenarios="1"/>
  <mergeCells count="9">
    <mergeCell ref="H5:H6"/>
    <mergeCell ref="I5:I6"/>
    <mergeCell ref="J5:J6"/>
    <mergeCell ref="A1:G2"/>
    <mergeCell ref="A3:F3"/>
    <mergeCell ref="D5:D6"/>
    <mergeCell ref="E5:E6"/>
    <mergeCell ref="F5:F6"/>
    <mergeCell ref="G5:G6"/>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Normal="100" workbookViewId="0">
      <selection activeCell="A3" sqref="A3:F3"/>
    </sheetView>
  </sheetViews>
  <sheetFormatPr defaultRowHeight="15" x14ac:dyDescent="0.25"/>
  <cols>
    <col min="1" max="1" width="11" customWidth="1"/>
    <col min="2" max="2" width="9.57031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124</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28.15" customHeight="1" x14ac:dyDescent="0.25">
      <c r="A5" s="30" t="s">
        <v>41</v>
      </c>
      <c r="B5" s="4" t="s">
        <v>12</v>
      </c>
      <c r="C5" s="5" t="s">
        <v>50</v>
      </c>
      <c r="D5" s="4" t="s">
        <v>23</v>
      </c>
      <c r="E5" s="8">
        <v>3</v>
      </c>
      <c r="F5" s="7">
        <v>800</v>
      </c>
      <c r="G5" s="4" t="s">
        <v>3</v>
      </c>
      <c r="H5" s="7">
        <v>0</v>
      </c>
      <c r="I5" s="5" t="s">
        <v>81</v>
      </c>
      <c r="J5" s="26" t="s">
        <v>61</v>
      </c>
    </row>
  </sheetData>
  <sheetProtection algorithmName="SHA-512" hashValue="Qo5H3d8L0l7/AATPu79g/ljV1yGS9m8qHzPqOFZM4ChjxCCy8q1dPikmvbK0ARu2mKKMRoKZA3FcKNBbxOzvEQ==" saltValue="135ffkYlm26HU30eETmcgg==" spinCount="100000" sheet="1" objects="1" scenarios="1"/>
  <mergeCells count="2">
    <mergeCell ref="A1:G2"/>
    <mergeCell ref="A3:F3"/>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3" sqref="A3:F3"/>
    </sheetView>
  </sheetViews>
  <sheetFormatPr defaultRowHeight="15" x14ac:dyDescent="0.25"/>
  <cols>
    <col min="1" max="1" width="11" customWidth="1"/>
    <col min="2" max="2" width="8.8554687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125</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0" t="s">
        <v>42</v>
      </c>
      <c r="B5" s="4" t="s">
        <v>12</v>
      </c>
      <c r="C5" s="5" t="s">
        <v>51</v>
      </c>
      <c r="D5" s="70">
        <v>5000</v>
      </c>
      <c r="E5" s="64">
        <v>6</v>
      </c>
      <c r="F5" s="70">
        <v>1850</v>
      </c>
      <c r="G5" s="55" t="s">
        <v>23</v>
      </c>
      <c r="H5" s="70">
        <v>1000</v>
      </c>
      <c r="I5" s="58" t="s">
        <v>89</v>
      </c>
      <c r="J5" s="61" t="s">
        <v>61</v>
      </c>
    </row>
    <row r="6" spans="1:10" ht="28.15" customHeight="1" x14ac:dyDescent="0.25">
      <c r="A6" s="30" t="s">
        <v>42</v>
      </c>
      <c r="B6" s="4" t="s">
        <v>12</v>
      </c>
      <c r="C6" s="5" t="s">
        <v>129</v>
      </c>
      <c r="D6" s="72"/>
      <c r="E6" s="66"/>
      <c r="F6" s="72"/>
      <c r="G6" s="57"/>
      <c r="H6" s="72"/>
      <c r="I6" s="60"/>
      <c r="J6" s="63"/>
    </row>
  </sheetData>
  <sheetProtection algorithmName="SHA-512" hashValue="bfThGiJRy8F2sI6Ai4iVD+eoLnE/0srrS1K0mnl/sl/WQUQwtiohMmBwzEEq9WJOaKfgkMGSDuPlggPx6rg0lg==" saltValue="cXhXQQWkKn+JDynVyg584Q==" spinCount="100000" sheet="1" objects="1" scenarios="1"/>
  <mergeCells count="9">
    <mergeCell ref="H5:H6"/>
    <mergeCell ref="I5:I6"/>
    <mergeCell ref="J5:J6"/>
    <mergeCell ref="A1:G2"/>
    <mergeCell ref="A3:F3"/>
    <mergeCell ref="D5:D6"/>
    <mergeCell ref="E5:E6"/>
    <mergeCell ref="F5:F6"/>
    <mergeCell ref="G5:G6"/>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12" sqref="C12"/>
    </sheetView>
  </sheetViews>
  <sheetFormatPr defaultRowHeight="15" x14ac:dyDescent="0.25"/>
  <cols>
    <col min="1" max="1" width="11" customWidth="1"/>
    <col min="2" max="2" width="10.28515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126</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0" t="s">
        <v>44</v>
      </c>
      <c r="B5" s="4" t="s">
        <v>7</v>
      </c>
      <c r="C5" s="5" t="s">
        <v>51</v>
      </c>
      <c r="D5" s="81" t="s">
        <v>66</v>
      </c>
      <c r="E5" s="82">
        <v>12</v>
      </c>
      <c r="F5" s="80">
        <v>7000</v>
      </c>
      <c r="G5" s="81" t="s">
        <v>17</v>
      </c>
      <c r="H5" s="83">
        <v>1750</v>
      </c>
      <c r="I5" s="84" t="s">
        <v>89</v>
      </c>
      <c r="J5" s="83" t="s">
        <v>61</v>
      </c>
    </row>
    <row r="6" spans="1:10" ht="28.15" customHeight="1" x14ac:dyDescent="0.25">
      <c r="A6" s="30" t="s">
        <v>44</v>
      </c>
      <c r="B6" s="4" t="s">
        <v>7</v>
      </c>
      <c r="C6" s="5" t="s">
        <v>50</v>
      </c>
      <c r="D6" s="81"/>
      <c r="E6" s="82"/>
      <c r="F6" s="80"/>
      <c r="G6" s="81"/>
      <c r="H6" s="83"/>
      <c r="I6" s="84"/>
      <c r="J6" s="83"/>
    </row>
    <row r="7" spans="1:10" ht="28.15" customHeight="1" x14ac:dyDescent="0.25">
      <c r="A7" s="30" t="s">
        <v>44</v>
      </c>
      <c r="B7" s="4" t="s">
        <v>7</v>
      </c>
      <c r="C7" s="5" t="s">
        <v>1</v>
      </c>
      <c r="D7" s="81"/>
      <c r="E7" s="82"/>
      <c r="F7" s="80"/>
      <c r="G7" s="81"/>
      <c r="H7" s="83"/>
      <c r="I7" s="84"/>
      <c r="J7" s="83"/>
    </row>
    <row r="8" spans="1:10" ht="28.15" customHeight="1" x14ac:dyDescent="0.25">
      <c r="A8" s="30" t="s">
        <v>44</v>
      </c>
      <c r="B8" s="4" t="s">
        <v>12</v>
      </c>
      <c r="C8" s="5" t="s">
        <v>56</v>
      </c>
      <c r="D8" s="7" t="s">
        <v>74</v>
      </c>
      <c r="E8" s="8">
        <v>12</v>
      </c>
      <c r="F8" s="7" t="s">
        <v>75</v>
      </c>
      <c r="G8" s="4" t="s">
        <v>3</v>
      </c>
      <c r="H8" s="7">
        <v>1160</v>
      </c>
      <c r="I8" s="5" t="s">
        <v>80</v>
      </c>
      <c r="J8" s="30" t="s">
        <v>61</v>
      </c>
    </row>
    <row r="9" spans="1:10" ht="28.15" customHeight="1" x14ac:dyDescent="0.25">
      <c r="A9" s="30" t="s">
        <v>44</v>
      </c>
      <c r="B9" s="4" t="s">
        <v>54</v>
      </c>
      <c r="C9" s="5" t="s">
        <v>49</v>
      </c>
      <c r="D9" s="7" t="s">
        <v>45</v>
      </c>
      <c r="E9" s="8" t="s">
        <v>45</v>
      </c>
      <c r="F9" s="7" t="s">
        <v>45</v>
      </c>
      <c r="G9" s="4" t="s">
        <v>45</v>
      </c>
      <c r="H9" s="7" t="s">
        <v>45</v>
      </c>
      <c r="I9" s="5" t="s">
        <v>23</v>
      </c>
      <c r="J9" s="26" t="s">
        <v>61</v>
      </c>
    </row>
    <row r="10" spans="1:10" ht="18" customHeight="1" x14ac:dyDescent="0.25">
      <c r="A10" s="44" t="s">
        <v>102</v>
      </c>
      <c r="B10" s="44"/>
      <c r="C10" s="44"/>
      <c r="D10" s="17"/>
      <c r="E10" s="31">
        <f t="shared" ref="E10" si="0">AVERAGE(E8:E9)</f>
        <v>12</v>
      </c>
      <c r="F10" s="17"/>
      <c r="G10" s="17"/>
      <c r="H10" s="17">
        <f>H5+H8</f>
        <v>2910</v>
      </c>
      <c r="I10" s="17"/>
      <c r="J10" s="17"/>
    </row>
  </sheetData>
  <sheetProtection algorithmName="SHA-512" hashValue="H+f0NK9KqDz2fPw7MwftQ9nbvfENnuZypqtiF0WvRZCZsZ3/dsE54ILL3xMMlZ6gv7RaSsVF7P5uZUcoVrWhww==" saltValue="KRxY/h6Go3MDJXSorJZ05A==" spinCount="100000" sheet="1" objects="1" scenarios="1"/>
  <mergeCells count="10">
    <mergeCell ref="H5:H7"/>
    <mergeCell ref="I5:I7"/>
    <mergeCell ref="J5:J7"/>
    <mergeCell ref="A1:G2"/>
    <mergeCell ref="A3:F3"/>
    <mergeCell ref="A10:C10"/>
    <mergeCell ref="D5:D7"/>
    <mergeCell ref="E5:E7"/>
    <mergeCell ref="F5:F7"/>
    <mergeCell ref="G5:G7"/>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F15" sqref="F15"/>
    </sheetView>
  </sheetViews>
  <sheetFormatPr defaultRowHeight="15" x14ac:dyDescent="0.25"/>
  <cols>
    <col min="1" max="1" width="11" customWidth="1"/>
    <col min="2" max="2" width="9.710937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103</v>
      </c>
      <c r="B1" s="41"/>
      <c r="C1" s="41"/>
      <c r="D1" s="41"/>
      <c r="E1" s="41"/>
      <c r="F1" s="41"/>
      <c r="G1" s="41"/>
    </row>
    <row r="2" spans="1:10" ht="20.25" customHeight="1" x14ac:dyDescent="0.25">
      <c r="A2" s="41"/>
      <c r="B2" s="41"/>
      <c r="C2" s="41"/>
      <c r="D2" s="41"/>
      <c r="E2" s="41"/>
      <c r="F2" s="41"/>
      <c r="G2" s="41"/>
    </row>
    <row r="3" spans="1:10" ht="45" customHeight="1" x14ac:dyDescent="0.25">
      <c r="A3" s="43" t="s">
        <v>159</v>
      </c>
      <c r="B3" s="43"/>
      <c r="C3" s="43"/>
      <c r="D3" s="43"/>
      <c r="E3" s="43"/>
      <c r="F3" s="43"/>
      <c r="G3" s="21"/>
    </row>
    <row r="4" spans="1:10" s="20" customFormat="1" ht="60" x14ac:dyDescent="0.25">
      <c r="A4" s="23" t="s">
        <v>46</v>
      </c>
      <c r="B4" s="24" t="s">
        <v>76</v>
      </c>
      <c r="C4" s="24" t="s">
        <v>93</v>
      </c>
      <c r="D4" s="24" t="s">
        <v>95</v>
      </c>
      <c r="E4" s="24" t="s">
        <v>100</v>
      </c>
      <c r="F4" s="24" t="s">
        <v>96</v>
      </c>
      <c r="G4" s="24" t="s">
        <v>0</v>
      </c>
      <c r="H4" s="24" t="s">
        <v>97</v>
      </c>
      <c r="I4" s="24" t="s">
        <v>77</v>
      </c>
      <c r="J4" s="24" t="s">
        <v>94</v>
      </c>
    </row>
    <row r="5" spans="1:10" ht="28.15" customHeight="1" x14ac:dyDescent="0.25">
      <c r="A5" s="25" t="s">
        <v>2</v>
      </c>
      <c r="B5" s="4" t="s">
        <v>53</v>
      </c>
      <c r="C5" s="5" t="s">
        <v>50</v>
      </c>
      <c r="D5" s="7">
        <v>12000</v>
      </c>
      <c r="E5" s="8">
        <v>8</v>
      </c>
      <c r="F5" s="7">
        <v>1000</v>
      </c>
      <c r="G5" s="9" t="s">
        <v>3</v>
      </c>
      <c r="H5" s="4" t="s">
        <v>23</v>
      </c>
      <c r="I5" s="13" t="s">
        <v>81</v>
      </c>
      <c r="J5" s="26" t="s">
        <v>61</v>
      </c>
    </row>
    <row r="6" spans="1:10" ht="28.15" customHeight="1" x14ac:dyDescent="0.25">
      <c r="A6" s="25" t="s">
        <v>2</v>
      </c>
      <c r="B6" s="4" t="s">
        <v>53</v>
      </c>
      <c r="C6" s="5" t="s">
        <v>51</v>
      </c>
      <c r="D6" s="7">
        <v>200000</v>
      </c>
      <c r="E6" s="8">
        <v>10</v>
      </c>
      <c r="F6" s="7">
        <v>12000</v>
      </c>
      <c r="G6" s="4" t="s">
        <v>3</v>
      </c>
      <c r="H6" s="4" t="s">
        <v>23</v>
      </c>
      <c r="I6" s="14" t="s">
        <v>89</v>
      </c>
      <c r="J6" s="26" t="s">
        <v>61</v>
      </c>
    </row>
    <row r="7" spans="1:10" ht="28.15" customHeight="1" x14ac:dyDescent="0.25">
      <c r="A7" s="25" t="s">
        <v>2</v>
      </c>
      <c r="B7" s="4" t="s">
        <v>47</v>
      </c>
      <c r="C7" s="5" t="s">
        <v>49</v>
      </c>
      <c r="D7" s="7">
        <v>20000</v>
      </c>
      <c r="E7" s="8">
        <v>5</v>
      </c>
      <c r="F7" s="7">
        <v>1200</v>
      </c>
      <c r="G7" s="4" t="s">
        <v>3</v>
      </c>
      <c r="H7" s="7" t="s">
        <v>23</v>
      </c>
      <c r="I7" s="5" t="s">
        <v>86</v>
      </c>
      <c r="J7" s="26" t="s">
        <v>61</v>
      </c>
    </row>
    <row r="8" spans="1:10" ht="18" customHeight="1" x14ac:dyDescent="0.25">
      <c r="A8" s="44" t="s">
        <v>102</v>
      </c>
      <c r="B8" s="44"/>
      <c r="C8" s="44"/>
      <c r="D8" s="17">
        <f>D5+D6+D7</f>
        <v>232000</v>
      </c>
      <c r="E8" s="27">
        <f>AVERAGE(E5:E7)</f>
        <v>7.666666666666667</v>
      </c>
      <c r="F8" s="17">
        <f>F5+F6+F7</f>
        <v>14200</v>
      </c>
      <c r="G8" s="18"/>
      <c r="H8" s="17"/>
      <c r="I8" s="18"/>
      <c r="J8" s="18"/>
    </row>
  </sheetData>
  <sheetProtection algorithmName="SHA-512" hashValue="5rLWMOk2LKatE9qs9HD8HgnatnvK+IldxIirHpESJj6kEWg84U8G6ibMuFGzwVBRQlAHn+g2/Ss2YWpq7nkDvg==" saltValue="LgVLks00M1UcgYGWZP651A==" spinCount="100000" sheet="1" objects="1" scenarios="1"/>
  <mergeCells count="3">
    <mergeCell ref="A1:G2"/>
    <mergeCell ref="A3:F3"/>
    <mergeCell ref="A8:C8"/>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activeCell="F15" sqref="F15"/>
    </sheetView>
  </sheetViews>
  <sheetFormatPr defaultRowHeight="15" x14ac:dyDescent="0.25"/>
  <cols>
    <col min="1" max="1" width="11" customWidth="1"/>
    <col min="2" max="2" width="10"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104</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105</v>
      </c>
      <c r="F4" s="24" t="s">
        <v>96</v>
      </c>
      <c r="G4" s="24" t="s">
        <v>0</v>
      </c>
      <c r="H4" s="24" t="s">
        <v>97</v>
      </c>
      <c r="I4" s="24" t="s">
        <v>77</v>
      </c>
      <c r="J4" s="24" t="s">
        <v>94</v>
      </c>
    </row>
    <row r="5" spans="1:10" ht="28.15" customHeight="1" x14ac:dyDescent="0.25">
      <c r="A5" s="25" t="s">
        <v>52</v>
      </c>
      <c r="B5" s="4" t="s">
        <v>53</v>
      </c>
      <c r="C5" s="5" t="s">
        <v>1</v>
      </c>
      <c r="D5" s="45">
        <v>200000</v>
      </c>
      <c r="E5" s="47">
        <v>24</v>
      </c>
      <c r="F5" s="45">
        <v>4200</v>
      </c>
      <c r="G5" s="49" t="s">
        <v>23</v>
      </c>
      <c r="H5" s="51" t="s">
        <v>31</v>
      </c>
      <c r="I5" s="53" t="s">
        <v>23</v>
      </c>
      <c r="J5" s="51" t="s">
        <v>23</v>
      </c>
    </row>
    <row r="6" spans="1:10" ht="28.15" customHeight="1" x14ac:dyDescent="0.25">
      <c r="A6" s="25" t="s">
        <v>52</v>
      </c>
      <c r="B6" s="4" t="s">
        <v>53</v>
      </c>
      <c r="C6" s="5" t="s">
        <v>51</v>
      </c>
      <c r="D6" s="46"/>
      <c r="E6" s="48"/>
      <c r="F6" s="46"/>
      <c r="G6" s="50"/>
      <c r="H6" s="52"/>
      <c r="I6" s="54"/>
      <c r="J6" s="52"/>
    </row>
    <row r="7" spans="1:10" ht="28.15" customHeight="1" x14ac:dyDescent="0.25">
      <c r="A7" s="25" t="s">
        <v>52</v>
      </c>
      <c r="B7" s="4" t="s">
        <v>54</v>
      </c>
      <c r="C7" s="5" t="s">
        <v>49</v>
      </c>
      <c r="D7" s="7" t="s">
        <v>23</v>
      </c>
      <c r="E7" s="8" t="s">
        <v>23</v>
      </c>
      <c r="F7" s="7" t="s">
        <v>45</v>
      </c>
      <c r="G7" s="4" t="s">
        <v>45</v>
      </c>
      <c r="H7" s="7" t="s">
        <v>45</v>
      </c>
      <c r="I7" s="5" t="s">
        <v>86</v>
      </c>
      <c r="J7" s="26" t="s">
        <v>31</v>
      </c>
    </row>
    <row r="8" spans="1:10" ht="18" customHeight="1" x14ac:dyDescent="0.25">
      <c r="A8" s="44" t="s">
        <v>102</v>
      </c>
      <c r="B8" s="44"/>
      <c r="C8" s="44"/>
      <c r="D8" s="17">
        <v>200000</v>
      </c>
      <c r="E8" s="27">
        <f>AVERAGE(E4:E7)</f>
        <v>24</v>
      </c>
      <c r="F8" s="32">
        <v>4200</v>
      </c>
      <c r="G8" s="18"/>
      <c r="H8" s="17"/>
      <c r="I8" s="18"/>
      <c r="J8" s="18"/>
    </row>
  </sheetData>
  <sheetProtection algorithmName="SHA-512" hashValue="BAG1NCS+oEj+L+0MXWxOUNOja6tuezM9lzaMhXWJ7OfSYRB/61rjkCuqPw/IjnOTjEDDTsDbTEfwwAH0FlfyFQ==" saltValue="QpKHabf7GSNYkxdjKxj7Xw==" spinCount="100000" sheet="1" objects="1" scenarios="1"/>
  <mergeCells count="10">
    <mergeCell ref="H5:H6"/>
    <mergeCell ref="I5:I6"/>
    <mergeCell ref="J5:J6"/>
    <mergeCell ref="A1:G2"/>
    <mergeCell ref="A3:F3"/>
    <mergeCell ref="A8:C8"/>
    <mergeCell ref="D5:D6"/>
    <mergeCell ref="E5:E6"/>
    <mergeCell ref="F5:F6"/>
    <mergeCell ref="G5:G6"/>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3" sqref="A3:F3"/>
    </sheetView>
  </sheetViews>
  <sheetFormatPr defaultRowHeight="15" x14ac:dyDescent="0.25"/>
  <cols>
    <col min="1" max="1" width="11" customWidth="1"/>
    <col min="2" max="2" width="7.57031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106</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30" x14ac:dyDescent="0.25">
      <c r="A5" s="25" t="s">
        <v>59</v>
      </c>
      <c r="B5" s="4" t="s">
        <v>30</v>
      </c>
      <c r="C5" s="5" t="s">
        <v>51</v>
      </c>
      <c r="D5" s="55" t="s">
        <v>31</v>
      </c>
      <c r="E5" s="64">
        <v>4</v>
      </c>
      <c r="F5" s="67" t="s">
        <v>64</v>
      </c>
      <c r="G5" s="55" t="s">
        <v>3</v>
      </c>
      <c r="H5" s="55" t="s">
        <v>63</v>
      </c>
      <c r="I5" s="58" t="s">
        <v>89</v>
      </c>
      <c r="J5" s="61" t="s">
        <v>61</v>
      </c>
    </row>
    <row r="6" spans="1:10" ht="30" x14ac:dyDescent="0.25">
      <c r="A6" s="25" t="s">
        <v>59</v>
      </c>
      <c r="B6" s="4" t="s">
        <v>30</v>
      </c>
      <c r="C6" s="5" t="s">
        <v>1</v>
      </c>
      <c r="D6" s="56"/>
      <c r="E6" s="65"/>
      <c r="F6" s="68"/>
      <c r="G6" s="56"/>
      <c r="H6" s="56"/>
      <c r="I6" s="59"/>
      <c r="J6" s="62"/>
    </row>
    <row r="7" spans="1:10" ht="30" x14ac:dyDescent="0.25">
      <c r="A7" s="25" t="s">
        <v>59</v>
      </c>
      <c r="B7" s="4" t="s">
        <v>30</v>
      </c>
      <c r="C7" s="5" t="s">
        <v>49</v>
      </c>
      <c r="D7" s="57"/>
      <c r="E7" s="66"/>
      <c r="F7" s="69"/>
      <c r="G7" s="57"/>
      <c r="H7" s="57"/>
      <c r="I7" s="60"/>
      <c r="J7" s="63"/>
    </row>
    <row r="8" spans="1:10" x14ac:dyDescent="0.25">
      <c r="A8" s="35"/>
      <c r="B8" s="36"/>
      <c r="C8" s="37"/>
      <c r="D8" s="36"/>
      <c r="E8" s="38"/>
      <c r="F8" s="37"/>
      <c r="G8" s="36"/>
      <c r="H8" s="36"/>
      <c r="I8" s="39"/>
      <c r="J8" s="40"/>
    </row>
  </sheetData>
  <sheetProtection algorithmName="SHA-512" hashValue="C1G02DSWb3D/Mx08JqOMnNBuXnIfDy6ecLRe4u5/Is6/wwpER5lVfFeNVFh8vlUXObySEozRJmnKLXvNBSNHkg==" saltValue="2bEb85UQbhZMrRMCi0bXpA==" spinCount="100000" sheet="1" objects="1" scenarios="1"/>
  <mergeCells count="9">
    <mergeCell ref="H5:H7"/>
    <mergeCell ref="I5:I7"/>
    <mergeCell ref="J5:J7"/>
    <mergeCell ref="A1:G2"/>
    <mergeCell ref="A3:F3"/>
    <mergeCell ref="D5:D7"/>
    <mergeCell ref="E5:E7"/>
    <mergeCell ref="F5:F7"/>
    <mergeCell ref="G5:G7"/>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3" sqref="A3:F3"/>
    </sheetView>
  </sheetViews>
  <sheetFormatPr defaultRowHeight="15" x14ac:dyDescent="0.25"/>
  <cols>
    <col min="1" max="1" width="11" customWidth="1"/>
    <col min="2" max="2" width="9.140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108</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28.15" customHeight="1" x14ac:dyDescent="0.25">
      <c r="A5" s="30" t="s">
        <v>5</v>
      </c>
      <c r="B5" s="4" t="s">
        <v>6</v>
      </c>
      <c r="C5" s="5" t="s">
        <v>50</v>
      </c>
      <c r="D5" s="7">
        <v>159420</v>
      </c>
      <c r="E5" s="8">
        <v>12</v>
      </c>
      <c r="F5" s="7">
        <v>3500</v>
      </c>
      <c r="G5" s="4" t="s">
        <v>3</v>
      </c>
      <c r="H5" s="7">
        <v>20000</v>
      </c>
      <c r="I5" s="5" t="s">
        <v>82</v>
      </c>
      <c r="J5" s="26" t="s">
        <v>60</v>
      </c>
    </row>
    <row r="6" spans="1:10" ht="28.15" customHeight="1" x14ac:dyDescent="0.25">
      <c r="A6" s="30" t="s">
        <v>67</v>
      </c>
      <c r="B6" s="4" t="s">
        <v>12</v>
      </c>
      <c r="C6" s="5" t="s">
        <v>51</v>
      </c>
      <c r="D6" s="7">
        <v>5000</v>
      </c>
      <c r="E6" s="8">
        <v>2</v>
      </c>
      <c r="F6" s="7">
        <v>1181</v>
      </c>
      <c r="G6" s="4" t="s">
        <v>3</v>
      </c>
      <c r="H6" s="7">
        <v>0</v>
      </c>
      <c r="I6" s="14" t="s">
        <v>89</v>
      </c>
      <c r="J6" s="30" t="s">
        <v>4</v>
      </c>
    </row>
    <row r="7" spans="1:10" ht="18" customHeight="1" x14ac:dyDescent="0.25">
      <c r="A7" s="44" t="s">
        <v>102</v>
      </c>
      <c r="B7" s="44"/>
      <c r="C7" s="44"/>
      <c r="D7" s="17">
        <f>D5+D6</f>
        <v>164420</v>
      </c>
      <c r="E7" s="27">
        <f>AVERAGE(E4:E6)</f>
        <v>7</v>
      </c>
      <c r="F7" s="32">
        <f>F5+F6</f>
        <v>4681</v>
      </c>
      <c r="G7" s="18"/>
      <c r="H7" s="17">
        <v>20000</v>
      </c>
      <c r="I7" s="18"/>
      <c r="J7" s="18"/>
    </row>
  </sheetData>
  <sheetProtection algorithmName="SHA-512" hashValue="wGlIAi8ojbY4SkRPCowJjqxUu9pnFc8SPtMwyox/gk6PMuKdhqHsqnAu0nwEpJdCKlie12IW6PFSZ3UmB3uuYA==" saltValue="n834riKR9diT1q9owlvxOQ==" spinCount="100000" sheet="1" objects="1" scenarios="1"/>
  <mergeCells count="3">
    <mergeCell ref="A1:G2"/>
    <mergeCell ref="A3:F3"/>
    <mergeCell ref="A7:C7"/>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3" sqref="A3:F3"/>
    </sheetView>
  </sheetViews>
  <sheetFormatPr defaultRowHeight="15" x14ac:dyDescent="0.25"/>
  <cols>
    <col min="1" max="1" width="11" customWidth="1"/>
    <col min="2" max="2" width="10.285156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109</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28.15" customHeight="1" x14ac:dyDescent="0.25">
      <c r="A5" s="30" t="s">
        <v>9</v>
      </c>
      <c r="B5" s="4" t="s">
        <v>8</v>
      </c>
      <c r="C5" s="5" t="s">
        <v>50</v>
      </c>
      <c r="D5" s="4" t="s">
        <v>23</v>
      </c>
      <c r="E5" s="8" t="s">
        <v>23</v>
      </c>
      <c r="F5" s="4" t="s">
        <v>23</v>
      </c>
      <c r="G5" s="4" t="s">
        <v>23</v>
      </c>
      <c r="H5" s="4" t="s">
        <v>23</v>
      </c>
      <c r="I5" s="5" t="s">
        <v>23</v>
      </c>
      <c r="J5" s="30" t="s">
        <v>23</v>
      </c>
    </row>
    <row r="6" spans="1:10" ht="28.15" customHeight="1" x14ac:dyDescent="0.25">
      <c r="A6" s="30" t="s">
        <v>9</v>
      </c>
      <c r="B6" s="4" t="s">
        <v>11</v>
      </c>
      <c r="C6" s="5" t="s">
        <v>49</v>
      </c>
      <c r="D6" s="7" t="s">
        <v>23</v>
      </c>
      <c r="E6" s="8" t="s">
        <v>23</v>
      </c>
      <c r="F6" s="7" t="s">
        <v>23</v>
      </c>
      <c r="G6" s="4" t="s">
        <v>23</v>
      </c>
      <c r="H6" s="7" t="s">
        <v>23</v>
      </c>
      <c r="I6" s="5" t="s">
        <v>23</v>
      </c>
      <c r="J6" s="26" t="s">
        <v>61</v>
      </c>
    </row>
    <row r="7" spans="1:10" ht="28.15" customHeight="1" x14ac:dyDescent="0.25">
      <c r="A7" s="30" t="s">
        <v>68</v>
      </c>
      <c r="B7" s="4" t="s">
        <v>7</v>
      </c>
      <c r="C7" s="5" t="s">
        <v>51</v>
      </c>
      <c r="D7" s="7" t="s">
        <v>23</v>
      </c>
      <c r="E7" s="8">
        <v>6</v>
      </c>
      <c r="F7" s="7">
        <v>2600</v>
      </c>
      <c r="G7" s="4" t="s">
        <v>3</v>
      </c>
      <c r="H7" s="7">
        <v>11500</v>
      </c>
      <c r="I7" s="5" t="s">
        <v>86</v>
      </c>
      <c r="J7" s="26" t="s">
        <v>61</v>
      </c>
    </row>
    <row r="8" spans="1:10" ht="28.15" customHeight="1" x14ac:dyDescent="0.25">
      <c r="A8" s="30" t="s">
        <v>9</v>
      </c>
      <c r="B8" s="4" t="s">
        <v>7</v>
      </c>
      <c r="C8" s="5" t="s">
        <v>1</v>
      </c>
      <c r="D8" s="4" t="s">
        <v>23</v>
      </c>
      <c r="E8" s="8">
        <v>12</v>
      </c>
      <c r="F8" s="7">
        <v>2000</v>
      </c>
      <c r="G8" s="4" t="s">
        <v>10</v>
      </c>
      <c r="H8" s="7">
        <v>15000</v>
      </c>
      <c r="I8" s="5" t="s">
        <v>86</v>
      </c>
      <c r="J8" s="30" t="s">
        <v>61</v>
      </c>
    </row>
    <row r="9" spans="1:10" ht="28.15" customHeight="1" x14ac:dyDescent="0.25">
      <c r="A9" s="30" t="s">
        <v>9</v>
      </c>
      <c r="B9" s="4" t="s">
        <v>12</v>
      </c>
      <c r="C9" s="5" t="s">
        <v>58</v>
      </c>
      <c r="D9" s="7" t="s">
        <v>23</v>
      </c>
      <c r="E9" s="8" t="s">
        <v>23</v>
      </c>
      <c r="F9" s="7" t="s">
        <v>23</v>
      </c>
      <c r="G9" s="4" t="s">
        <v>3</v>
      </c>
      <c r="H9" s="7">
        <v>0</v>
      </c>
      <c r="I9" s="5" t="s">
        <v>79</v>
      </c>
      <c r="J9" s="30" t="s">
        <v>61</v>
      </c>
    </row>
    <row r="10" spans="1:10" ht="18" customHeight="1" x14ac:dyDescent="0.25">
      <c r="A10" s="44" t="s">
        <v>102</v>
      </c>
      <c r="B10" s="44"/>
      <c r="C10" s="44"/>
      <c r="D10" s="17"/>
      <c r="E10" s="27">
        <f>AVERAGE(E7:E9)</f>
        <v>9</v>
      </c>
      <c r="F10" s="32">
        <f>F7+F8</f>
        <v>4600</v>
      </c>
      <c r="G10" s="18"/>
      <c r="H10" s="17">
        <f>H7+H8+H9</f>
        <v>26500</v>
      </c>
      <c r="I10" s="18"/>
      <c r="J10" s="18"/>
    </row>
  </sheetData>
  <sheetProtection algorithmName="SHA-512" hashValue="w1Pz16WdTXQyKAWBn2T0z2vCgO1/6VXKOKrSIwHAzpRXriIMoL+++qMnJeXis3RBl1cb0iUFskNfS/eMbMV7dw==" saltValue="YtggOAHTP+PjMxOQmMrDEA==" spinCount="100000" sheet="1" objects="1" scenarios="1"/>
  <mergeCells count="3">
    <mergeCell ref="A1:G2"/>
    <mergeCell ref="A3:F3"/>
    <mergeCell ref="A10:C10"/>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3" sqref="A3:F3"/>
    </sheetView>
  </sheetViews>
  <sheetFormatPr defaultRowHeight="15" x14ac:dyDescent="0.25"/>
  <cols>
    <col min="1" max="1" width="11" customWidth="1"/>
    <col min="2" max="2" width="8.42578125" customWidth="1"/>
    <col min="3" max="3" width="18.5703125" customWidth="1"/>
    <col min="4" max="4" width="19.140625" customWidth="1"/>
    <col min="5" max="5" width="16.2851562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110</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107</v>
      </c>
      <c r="F4" s="24" t="s">
        <v>96</v>
      </c>
      <c r="G4" s="24" t="s">
        <v>0</v>
      </c>
      <c r="H4" s="24" t="s">
        <v>97</v>
      </c>
      <c r="I4" s="24" t="s">
        <v>77</v>
      </c>
      <c r="J4" s="24" t="s">
        <v>94</v>
      </c>
    </row>
    <row r="5" spans="1:10" ht="42" customHeight="1" x14ac:dyDescent="0.25">
      <c r="A5" s="30" t="s">
        <v>69</v>
      </c>
      <c r="B5" s="4" t="s">
        <v>12</v>
      </c>
      <c r="C5" s="5" t="s">
        <v>51</v>
      </c>
      <c r="D5" s="70">
        <v>6000</v>
      </c>
      <c r="E5" s="64">
        <v>24</v>
      </c>
      <c r="F5" s="70">
        <v>1877</v>
      </c>
      <c r="G5" s="55" t="s">
        <v>13</v>
      </c>
      <c r="H5" s="70">
        <v>0</v>
      </c>
      <c r="I5" s="58" t="s">
        <v>89</v>
      </c>
      <c r="J5" s="61" t="s">
        <v>61</v>
      </c>
    </row>
    <row r="6" spans="1:10" ht="42" customHeight="1" x14ac:dyDescent="0.25">
      <c r="A6" s="30" t="s">
        <v>69</v>
      </c>
      <c r="B6" s="4" t="s">
        <v>12</v>
      </c>
      <c r="C6" s="5" t="s">
        <v>50</v>
      </c>
      <c r="D6" s="71"/>
      <c r="E6" s="65"/>
      <c r="F6" s="71"/>
      <c r="G6" s="56"/>
      <c r="H6" s="71"/>
      <c r="I6" s="59"/>
      <c r="J6" s="62"/>
    </row>
    <row r="7" spans="1:10" ht="42" customHeight="1" x14ac:dyDescent="0.25">
      <c r="A7" s="30" t="s">
        <v>69</v>
      </c>
      <c r="B7" s="4" t="s">
        <v>12</v>
      </c>
      <c r="C7" s="5" t="s">
        <v>1</v>
      </c>
      <c r="D7" s="72"/>
      <c r="E7" s="66"/>
      <c r="F7" s="72"/>
      <c r="G7" s="57"/>
      <c r="H7" s="72"/>
      <c r="I7" s="60"/>
      <c r="J7" s="63"/>
    </row>
  </sheetData>
  <sheetProtection algorithmName="SHA-512" hashValue="OamMR9VpuS2dd01J+DvBFQcllRbq6EFmRAmYcz5Awd40EUrgr3POr1S5KTE4Ped54NMGrml/liHk1v+Fp1BCMw==" saltValue="ebkjj9BXNSrFKt//un+fpg==" spinCount="100000" sheet="1" objects="1" scenarios="1"/>
  <mergeCells count="9">
    <mergeCell ref="H5:H7"/>
    <mergeCell ref="I5:I7"/>
    <mergeCell ref="J5:J7"/>
    <mergeCell ref="A1:G2"/>
    <mergeCell ref="A3:F3"/>
    <mergeCell ref="D5:D7"/>
    <mergeCell ref="E5:E7"/>
    <mergeCell ref="F5:F7"/>
    <mergeCell ref="G5:G7"/>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3" sqref="A3:F3"/>
    </sheetView>
  </sheetViews>
  <sheetFormatPr defaultRowHeight="15" x14ac:dyDescent="0.25"/>
  <cols>
    <col min="1" max="1" width="11" customWidth="1"/>
    <col min="2" max="2" width="10.42578125" customWidth="1"/>
    <col min="3" max="3" width="18.5703125" customWidth="1"/>
    <col min="4" max="4" width="19.140625" customWidth="1"/>
    <col min="5" max="5" width="22.7109375" customWidth="1"/>
    <col min="6" max="6" width="14.28515625" customWidth="1"/>
    <col min="7" max="7" width="13.42578125" customWidth="1"/>
    <col min="8" max="8" width="14.28515625" customWidth="1"/>
    <col min="9" max="9" width="18.5703125" customWidth="1"/>
    <col min="10" max="10" width="19.28515625" customWidth="1"/>
  </cols>
  <sheetData>
    <row r="1" spans="1:10" ht="18" customHeight="1" x14ac:dyDescent="0.25">
      <c r="A1" s="41" t="s">
        <v>111</v>
      </c>
      <c r="B1" s="41"/>
      <c r="C1" s="41"/>
      <c r="D1" s="41"/>
      <c r="E1" s="41"/>
      <c r="F1" s="41"/>
      <c r="G1" s="41"/>
    </row>
    <row r="2" spans="1:10" ht="18" customHeight="1" x14ac:dyDescent="0.25">
      <c r="A2" s="41"/>
      <c r="B2" s="41"/>
      <c r="C2" s="41"/>
      <c r="D2" s="41"/>
      <c r="E2" s="41"/>
      <c r="F2" s="41"/>
      <c r="G2" s="41"/>
    </row>
    <row r="3" spans="1:10" ht="45" customHeight="1" x14ac:dyDescent="0.25">
      <c r="A3" s="43" t="s">
        <v>159</v>
      </c>
      <c r="B3" s="43"/>
      <c r="C3" s="43"/>
      <c r="D3" s="43"/>
      <c r="E3" s="43"/>
      <c r="F3" s="43"/>
      <c r="G3" s="21"/>
    </row>
    <row r="4" spans="1:10" s="1" customFormat="1" ht="60" x14ac:dyDescent="0.25">
      <c r="A4" s="28" t="s">
        <v>46</v>
      </c>
      <c r="B4" s="29" t="s">
        <v>76</v>
      </c>
      <c r="C4" s="29" t="s">
        <v>93</v>
      </c>
      <c r="D4" s="24" t="s">
        <v>95</v>
      </c>
      <c r="E4" s="24" t="s">
        <v>112</v>
      </c>
      <c r="F4" s="24" t="s">
        <v>96</v>
      </c>
      <c r="G4" s="24" t="s">
        <v>0</v>
      </c>
      <c r="H4" s="24" t="s">
        <v>97</v>
      </c>
      <c r="I4" s="24" t="s">
        <v>77</v>
      </c>
      <c r="J4" s="24" t="s">
        <v>94</v>
      </c>
    </row>
    <row r="5" spans="1:10" ht="28.15" customHeight="1" x14ac:dyDescent="0.25">
      <c r="A5" s="30" t="s">
        <v>73</v>
      </c>
      <c r="B5" s="4" t="s">
        <v>7</v>
      </c>
      <c r="C5" s="5" t="s">
        <v>50</v>
      </c>
      <c r="D5" s="7">
        <v>54855</v>
      </c>
      <c r="E5" s="8">
        <v>1</v>
      </c>
      <c r="F5" s="7">
        <v>3905</v>
      </c>
      <c r="G5" s="4" t="s">
        <v>14</v>
      </c>
      <c r="H5" s="7">
        <v>0</v>
      </c>
      <c r="I5" s="5" t="s">
        <v>81</v>
      </c>
      <c r="J5" s="30" t="s">
        <v>23</v>
      </c>
    </row>
    <row r="6" spans="1:10" ht="45" x14ac:dyDescent="0.25">
      <c r="A6" s="30" t="s">
        <v>90</v>
      </c>
      <c r="B6" s="4" t="s">
        <v>12</v>
      </c>
      <c r="C6" s="5" t="s">
        <v>1</v>
      </c>
      <c r="D6" s="7">
        <v>0</v>
      </c>
      <c r="E6" s="8" t="s">
        <v>78</v>
      </c>
      <c r="F6" s="7">
        <v>18352</v>
      </c>
      <c r="G6" s="4" t="s">
        <v>14</v>
      </c>
      <c r="H6" s="7">
        <v>0</v>
      </c>
      <c r="I6" s="5" t="s">
        <v>80</v>
      </c>
      <c r="J6" s="30" t="s">
        <v>61</v>
      </c>
    </row>
    <row r="7" spans="1:10" ht="18" customHeight="1" x14ac:dyDescent="0.25">
      <c r="A7" s="44" t="s">
        <v>102</v>
      </c>
      <c r="B7" s="44"/>
      <c r="C7" s="44"/>
      <c r="D7" s="17">
        <f>D5+D6</f>
        <v>54855</v>
      </c>
      <c r="E7" s="27">
        <f>AVERAGE(E4:E6)</f>
        <v>1</v>
      </c>
      <c r="F7" s="32">
        <f>F5+F6</f>
        <v>22257</v>
      </c>
      <c r="G7" s="18"/>
      <c r="H7" s="17">
        <f>H5+H6</f>
        <v>0</v>
      </c>
      <c r="I7" s="18"/>
      <c r="J7" s="18"/>
    </row>
  </sheetData>
  <sheetProtection algorithmName="SHA-512" hashValue="EyTIXdxkbHRxDqh6ikmjzuDVyQf2alTTijEC/Owure11XUPDh1wDrWkqvFMTa8F0ee9hIpOMK/pDraH28Yn0lg==" saltValue="DvObSuCyvRSrepQkjwHUWA==" spinCount="100000" sheet="1" objects="1" scenarios="1"/>
  <mergeCells count="3">
    <mergeCell ref="A1:G2"/>
    <mergeCell ref="A3:F3"/>
    <mergeCell ref="A7:C7"/>
  </mergeCells>
  <pageMargins left="0.25" right="0.25" top="0.25" bottom="0.25" header="0.3" footer="0.3"/>
  <pageSetup paperSize="5" scale="85" orientation="landscape" r:id="rId1"/>
  <headerFooter>
    <oddFooter>&amp;LLast Updated January 2016&amp;Chttp://mhcc.maryland.gov/mhcc/pages/hit/hit_ehr/hit_ehr_lhd_resources.aspx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Combined</vt:lpstr>
      <vt:lpstr>Allegany</vt:lpstr>
      <vt:lpstr>Anne Arundel</vt:lpstr>
      <vt:lpstr>Baltimore City</vt:lpstr>
      <vt:lpstr>Baltimore County</vt:lpstr>
      <vt:lpstr>Calvert</vt:lpstr>
      <vt:lpstr>Carroll</vt:lpstr>
      <vt:lpstr>Cecil</vt:lpstr>
      <vt:lpstr>Charles</vt:lpstr>
      <vt:lpstr>Dorchester</vt:lpstr>
      <vt:lpstr>Frederick</vt:lpstr>
      <vt:lpstr>Garrett</vt:lpstr>
      <vt:lpstr>Harford</vt:lpstr>
      <vt:lpstr>Howard</vt:lpstr>
      <vt:lpstr>Kent</vt:lpstr>
      <vt:lpstr>Montgomery</vt:lpstr>
      <vt:lpstr>Prince George's</vt:lpstr>
      <vt:lpstr>Queen Anne's</vt:lpstr>
      <vt:lpstr>St. Mary's</vt:lpstr>
      <vt:lpstr>Somerset</vt:lpstr>
      <vt:lpstr>Talbot</vt:lpstr>
      <vt:lpstr>Washington</vt:lpstr>
      <vt:lpstr>Wicomico</vt:lpstr>
      <vt:lpstr>Combined!Print_Titles</vt:lpstr>
    </vt:vector>
  </TitlesOfParts>
  <Company>mhcc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Rawlings</dc:creator>
  <cp:lastModifiedBy>Jake Rawlings</cp:lastModifiedBy>
  <cp:lastPrinted>2016-04-05T19:09:41Z</cp:lastPrinted>
  <dcterms:created xsi:type="dcterms:W3CDTF">2016-03-01T17:39:42Z</dcterms:created>
  <dcterms:modified xsi:type="dcterms:W3CDTF">2016-04-05T19:09:46Z</dcterms:modified>
</cp:coreProperties>
</file>